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Tata Usaha\5. Program Kerja\2021-2022\"/>
    </mc:Choice>
  </mc:AlternateContent>
  <bookViews>
    <workbookView xWindow="0" yWindow="0" windowWidth="20490" windowHeight="765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1" l="1"/>
  <c r="F276" i="1" l="1"/>
  <c r="F124" i="1" l="1"/>
  <c r="F204" i="1"/>
  <c r="F215" i="1"/>
  <c r="F214" i="1"/>
  <c r="F210" i="1"/>
  <c r="F208" i="1"/>
  <c r="F225" i="1" l="1"/>
  <c r="F224" i="1"/>
  <c r="F223" i="1"/>
  <c r="F222" i="1"/>
  <c r="F219" i="1"/>
  <c r="F218" i="1"/>
  <c r="F217" i="1"/>
  <c r="F216" i="1"/>
  <c r="F226" i="1" l="1"/>
  <c r="F10" i="1"/>
  <c r="F132" i="1"/>
  <c r="E132" i="1"/>
  <c r="F130" i="1"/>
  <c r="E130" i="1"/>
  <c r="F129" i="1"/>
  <c r="E129" i="1"/>
  <c r="F128" i="1"/>
  <c r="E128" i="1"/>
  <c r="F127" i="1"/>
  <c r="E127" i="1"/>
  <c r="F126" i="1"/>
  <c r="E126" i="1"/>
  <c r="F29" i="1"/>
  <c r="E25" i="1"/>
  <c r="F24" i="1"/>
  <c r="E23" i="1"/>
  <c r="F23" i="1" s="1"/>
  <c r="E15" i="1"/>
  <c r="F15" i="1" s="1"/>
  <c r="F21" i="1"/>
  <c r="F14" i="1"/>
  <c r="F13" i="1"/>
  <c r="E22" i="1"/>
  <c r="F22" i="1" s="1"/>
  <c r="E12" i="1"/>
  <c r="F12" i="1" s="1"/>
  <c r="F134" i="1" l="1"/>
  <c r="F61" i="1"/>
  <c r="F281" i="1" s="1"/>
</calcChain>
</file>

<file path=xl/sharedStrings.xml><?xml version="1.0" encoding="utf-8"?>
<sst xmlns="http://schemas.openxmlformats.org/spreadsheetml/2006/main" count="960" uniqueCount="589">
  <si>
    <t>No</t>
  </si>
  <si>
    <t>Kegiatan</t>
  </si>
  <si>
    <t>Vol</t>
  </si>
  <si>
    <t>Satuan</t>
  </si>
  <si>
    <t>Harga Satuan</t>
  </si>
  <si>
    <t>Biaya 1 tahun</t>
  </si>
  <si>
    <t>Tanggal Pelaksanaan</t>
  </si>
  <si>
    <t>Sumber Dana</t>
  </si>
  <si>
    <t>Keterangan</t>
  </si>
  <si>
    <t xml:space="preserve">A. </t>
  </si>
  <si>
    <t xml:space="preserve">Membayar Bisyaroh PTK </t>
  </si>
  <si>
    <t>bulan</t>
  </si>
  <si>
    <t>Juli 2020 - Juni 2021</t>
  </si>
  <si>
    <t>BOS</t>
  </si>
  <si>
    <t>Membayar iuran BPJS Ketenagakerjaan</t>
  </si>
  <si>
    <t>Kas madrasah</t>
  </si>
  <si>
    <t>Membayar iuran rapat BKMA</t>
  </si>
  <si>
    <t>Mencetak buku pembayaran siswa</t>
  </si>
  <si>
    <t>tahun</t>
  </si>
  <si>
    <t>Menyiapkan SPPD dan transport pengurusan administrasi ke luar</t>
  </si>
  <si>
    <t>Membayar reward ceklog dan pembuatan konten</t>
  </si>
  <si>
    <t>Menyiapkan konsumsi kegiatan non kepanitiaan seperti: Konsumsi ruang kepala, rapat, manaqib, kerja bakti, dll</t>
  </si>
  <si>
    <t>ambil pengeluaran yang paling besar</t>
  </si>
  <si>
    <t>Menyiapkan keperluan ATK</t>
  </si>
  <si>
    <t>Menyiapkan keperluan banner</t>
  </si>
  <si>
    <t>Menyiapkan administrasi persuratan</t>
  </si>
  <si>
    <t>Menggandakan dan mengarsip surat masuk dan surat keluar</t>
  </si>
  <si>
    <t>Mengarsip semua LPJ program kegiatan leading sector</t>
  </si>
  <si>
    <t>Menyiapkan dan membuat daftar hadir notula rapat</t>
  </si>
  <si>
    <t>Membentuk tim akreditasi</t>
  </si>
  <si>
    <t>Mengakomodir pengumpulan bukti fisik akreditasi sesuai 8 SNP</t>
  </si>
  <si>
    <t>Melakukan monitoring dan evaluasi terhadap administrasi kegiatan leading sector</t>
  </si>
  <si>
    <t>Membentuk tim PKKM</t>
  </si>
  <si>
    <t>September 2020</t>
  </si>
  <si>
    <t>Menyiapkan berkas penilaian kinerja kepala madrasah</t>
  </si>
  <si>
    <t>Membuat data inventaris madrasah</t>
  </si>
  <si>
    <t>Mengelola inventaris madrasah</t>
  </si>
  <si>
    <t>Melayani peminjaman sarana madrasah</t>
  </si>
  <si>
    <t>Menyiapkan dan memasukkan data-data madrasah, guru, pegawai, dan siswa yang berhubungan dengan peningkatan mutu pendidikan melalui EMIS dan EDUPONGO</t>
  </si>
  <si>
    <t>Melengkapi dan memasukkan data peserta Ujian Nasional, baik offline maupun online</t>
  </si>
  <si>
    <t>Menyusun dan Menyiapkan data penerima PIP dan BOS</t>
  </si>
  <si>
    <t>Menyajikan data statistik peserta didik</t>
  </si>
  <si>
    <t>Membuat dan melengkapi buku induk siswa</t>
  </si>
  <si>
    <t>Mengkoordinir daftar penerimaan Ijazah, SHUN, SKHUAMBN, Ijazah Ma'arif NU dan Rapor alumni</t>
  </si>
  <si>
    <t>Menyimpan berkas identitas dan data siswa</t>
  </si>
  <si>
    <t>Membuat dan melengkapi  buku mutasi</t>
  </si>
  <si>
    <t xml:space="preserve">Membuat dan melengkapi buku klapper </t>
  </si>
  <si>
    <t>Melaksanakan pengurusan penyetaraan ijazah bagi Peserta didik lulusan luar negeri</t>
  </si>
  <si>
    <t>Membuat laporan dan keadaan PTK setiap bulan</t>
  </si>
  <si>
    <t>mengisi dan melengkapi buku induk PTK</t>
  </si>
  <si>
    <t>Menyusun dan mengarsip data pendidik dan tenaga kependidikan</t>
  </si>
  <si>
    <t>Menyusun data dan kelengkapan tunjangan pendidik</t>
  </si>
  <si>
    <t>Menyiapkan dan memasukkan data-data madrasah, guru, pegawai, dan siswa yang berhubungan dengan peningkatan mutu pendidikan melalui  SIMPATIKA.</t>
  </si>
  <si>
    <t>Membuat laporan kehadiran &amp; kegiatan struktural</t>
  </si>
  <si>
    <t>RKM, RKAM, RKTM, EDM, RKJM</t>
  </si>
  <si>
    <t>Menyusun proposal kebutuhan belanja konsumsi non kepanitiaan dan ATK</t>
  </si>
  <si>
    <t>Melaksanakan administrasi Gedung C</t>
  </si>
  <si>
    <t>JUMLAH</t>
  </si>
  <si>
    <t xml:space="preserve">B. </t>
  </si>
  <si>
    <r>
      <t xml:space="preserve">BIDANG KURIKULUM, </t>
    </r>
    <r>
      <rPr>
        <b/>
        <sz val="12"/>
        <color rgb="FF00B050"/>
        <rFont val="Times New Roman"/>
        <family val="1"/>
      </rPr>
      <t>Pak Arif</t>
    </r>
  </si>
  <si>
    <t>C.</t>
  </si>
  <si>
    <r>
      <t xml:space="preserve">BIDANG SARANA PRASARANA, </t>
    </r>
    <r>
      <rPr>
        <b/>
        <sz val="12"/>
        <color rgb="FF00B050"/>
        <rFont val="Times New Roman"/>
        <family val="1"/>
      </rPr>
      <t>Neng Elly</t>
    </r>
  </si>
  <si>
    <t>Pemeliharaan alat transportasi madrasah</t>
  </si>
  <si>
    <t>Pemeliharaan sarana madrasah</t>
  </si>
  <si>
    <t>Koran dan Media Massa</t>
  </si>
  <si>
    <t>Pembelian alat kebersihan madrasah</t>
  </si>
  <si>
    <t>Pembelian alat olahraga</t>
  </si>
  <si>
    <t>Pembelian alat laboratorium</t>
  </si>
  <si>
    <t>Pengadaan sarana madrasah</t>
  </si>
  <si>
    <t>Pembayaran listrik</t>
  </si>
  <si>
    <t xml:space="preserve">D. </t>
  </si>
  <si>
    <r>
      <t xml:space="preserve">BIDANG KESISWAAN, </t>
    </r>
    <r>
      <rPr>
        <b/>
        <sz val="12"/>
        <color rgb="FF00B050"/>
        <rFont val="Times New Roman"/>
        <family val="1"/>
      </rPr>
      <t>Pak Haris</t>
    </r>
  </si>
  <si>
    <t xml:space="preserve">Memetakan kemampuan peserta didik dalam bidang akademik (Pemantapan Jurusan ) dan Non akademik(Pembinaan pengembangan diri) bagi kelas X </t>
  </si>
  <si>
    <t>Memetakan peserta didik untuk menentukan pilihan study lanjut  setelah lulus bagi kelas XI</t>
  </si>
  <si>
    <t>Memastikan dan memantapkan pilihan study lanjut yang telah dipilih bagi kelas XII</t>
  </si>
  <si>
    <t xml:space="preserve">Merekomendasi hasil pemetaan study lanjut ke waka kurikulum sebagai acuan pembinaan </t>
  </si>
  <si>
    <t>Scanning laptop</t>
  </si>
  <si>
    <t>Rapat Dwi Bulanan (Wali Kelas dan Pengurus kelas)</t>
  </si>
  <si>
    <t>Sosialisasi Perguruan Tinggi</t>
  </si>
  <si>
    <t>Bazar Perguruan Tinggi</t>
  </si>
  <si>
    <t>Pendaftaran peserta didik jalur undangan baik SNMPTN, SPAN-PTKIN dan PMDK PN</t>
  </si>
  <si>
    <t>Administrasi Berkas (ATK dll)</t>
  </si>
  <si>
    <t>Pengadaan Printer BK/BP</t>
  </si>
  <si>
    <t>E.</t>
  </si>
  <si>
    <t xml:space="preserve">Pembuatan kartu Perpustakaan </t>
  </si>
  <si>
    <t>estimasi 15.000</t>
  </si>
  <si>
    <t>Madrasah</t>
  </si>
  <si>
    <t>kerja sama dengan perpustakaan kabupaten dalam kegiatan pengembangan literasi (PERPUSLING)</t>
  </si>
  <si>
    <t xml:space="preserve">bulan </t>
  </si>
  <si>
    <t>Jumlah</t>
  </si>
  <si>
    <t>JUMLAH TOTAL</t>
  </si>
  <si>
    <t>Zuhriya Rohmawati, S.Pd. (Kepala Tata Usaha)</t>
  </si>
  <si>
    <t>Siti Khumshonatin, M.Pd.I. (Bendahara Umum)</t>
  </si>
  <si>
    <t>Imroatu Sholihah, S.Pd.I. (Staf TU)</t>
  </si>
  <si>
    <t>Melayani legalisasi</t>
  </si>
  <si>
    <t>Hayyinatul Wafda, M.Ag. (Operator)</t>
  </si>
  <si>
    <t>Melaksanakan pengurusan administrasi ke dinas luar seperti Kemenag, Kanwil dll</t>
  </si>
  <si>
    <t>Ramadhanus Zanuar (Staf TU)</t>
  </si>
  <si>
    <t>Rika Wahyu Widyaningsih, S.H.I. (Staf TU)</t>
  </si>
  <si>
    <t>Semua Staf TU</t>
  </si>
  <si>
    <t>Menyusun SOP Kegiatan masing2</t>
  </si>
  <si>
    <t>PROGRAM KERJA MADRASAH TAHUN PELAJARAN 2020/2021</t>
  </si>
  <si>
    <t>BIDANG KETATAUSAHAAN</t>
  </si>
  <si>
    <t xml:space="preserve">BIDANG PERPUSTAKAAN, Sariyanti, S.Pd. </t>
  </si>
  <si>
    <t>A</t>
  </si>
  <si>
    <t>Administrasi</t>
  </si>
  <si>
    <t xml:space="preserve">Pendataan dan cek ulang buku induk Perpustakaan </t>
  </si>
  <si>
    <t>1 juli 2020 - 1 juli 2021</t>
  </si>
  <si>
    <r>
      <t xml:space="preserve">Labeling dan barcode buku </t>
    </r>
    <r>
      <rPr>
        <i/>
        <sz val="12"/>
        <color rgb="FF000000"/>
        <rFont val="Arial Narrow"/>
        <family val="2"/>
      </rPr>
      <t>(E-library)</t>
    </r>
  </si>
  <si>
    <t>Pemakaian  penggunaan koleksi non buku (e-book)</t>
  </si>
  <si>
    <t>Pembayaran siswa dikembalikan ke Madrasah</t>
  </si>
  <si>
    <t>estimasi 200 siswa</t>
  </si>
  <si>
    <t>Pembagian tugas kerja (administrasi dan layanan sirkulasi )</t>
  </si>
  <si>
    <t>B</t>
  </si>
  <si>
    <t>Pengadaan Saran dan Prasarana</t>
  </si>
  <si>
    <t>Perbaikan dan penjilidan koleksi</t>
  </si>
  <si>
    <t xml:space="preserve">Penataan ulang ruang Perpustakaan </t>
  </si>
  <si>
    <t xml:space="preserve">Pengembangan koleksi Perpustakaan </t>
  </si>
  <si>
    <t>sistem visitor (E-library) seperangkat komputer</t>
  </si>
  <si>
    <t>Pengadaan 1 meja diskusi</t>
  </si>
  <si>
    <t xml:space="preserve">Pengadaan banner nama Perpustakaan dan cara menggunakan kartu Perpustakaan </t>
  </si>
  <si>
    <t>C</t>
  </si>
  <si>
    <t xml:space="preserve">Pengembangan Perpustakaan </t>
  </si>
  <si>
    <t xml:space="preserve">kegiatan rutin  MPS (Musyawarah Pustakawan Perpustakaan) </t>
  </si>
  <si>
    <t>Jadwal menyesuaikan dari MPS</t>
  </si>
  <si>
    <t>Jadwal menyesuaikan dari Perpustakaan daerah Jombang</t>
  </si>
  <si>
    <t xml:space="preserve">Lomba pembuatan resensi buku Perpustakaan  </t>
  </si>
  <si>
    <t xml:space="preserve">Apresiasi literasi </t>
  </si>
  <si>
    <t>Kunjungan ke Perpustakaan Kabupaten Jombang</t>
  </si>
  <si>
    <t>jumlah siswa dan petugas Perpustakaan 6 orang</t>
  </si>
  <si>
    <t>Program Kerja BP/BK (Eny Fitria Maharani &amp; Nur Syaifuddin)</t>
  </si>
  <si>
    <t>-</t>
  </si>
  <si>
    <t>Juli</t>
  </si>
  <si>
    <t>Minggu pertama dan kedua bulan Juli 2020</t>
  </si>
  <si>
    <t>3 x tiap Bulan</t>
  </si>
  <si>
    <t>Januari 2021</t>
  </si>
  <si>
    <t>Minggu kedua bulan Maret 2021</t>
  </si>
  <si>
    <t>Setiap hari</t>
  </si>
  <si>
    <t xml:space="preserve">Bulan Juli </t>
  </si>
  <si>
    <t>Melakukan kontrol ke ribath bagi peserta didik  yang  sering tidak hadir di madrasah</t>
  </si>
  <si>
    <t>kondisional setiap hari</t>
  </si>
  <si>
    <t>Melakukan pembinaan mental dan spiritual bagi peserta didik yang sering MELAKUKAN PELANGGARAN</t>
  </si>
  <si>
    <t xml:space="preserve">kondisional </t>
  </si>
  <si>
    <t>Mengelola daftar kehadiran dan rekap absensi dengan berkoordinasi dengan tim edupongo</t>
  </si>
  <si>
    <t>Seminggu sekali</t>
  </si>
  <si>
    <t>Melakukan silaturahim  kepada pengasuh, terkait perkembangan peserta didik.</t>
  </si>
  <si>
    <t>satu bulan sekali</t>
  </si>
  <si>
    <t xml:space="preserve">Melakukan koordinasi dengan guru, BP/BK dan wali kelas dalam pengawasan kedisiplinan dan ketertiban peserta didik </t>
  </si>
  <si>
    <t>satu minggu sekali</t>
  </si>
  <si>
    <t>Melakukan pendataan nomor hp  pembina, pengasuh  masing’ ribath</t>
  </si>
  <si>
    <t>Awal tahun pelajaran</t>
  </si>
  <si>
    <t>Membentuk, Mengawal dan mengontrol tim penegak disiplin 3K (Ketertiban, Keamanan dan Kedisiplinan)</t>
  </si>
  <si>
    <t>setiap hari efektif</t>
  </si>
  <si>
    <t>Melakukan pembinaan  dan peringatan baik secra tertulis maupun lisan kepada peserta didik yang melanggar aturan dan membuat catatan khusus sebagai bukti fisik telah dilakukan pembinaan dan peringatan ( pembinaan diakukan setiap hari bagai siswa terlambat dan pembinaan siswa yang tidak masuk pada hari berikutnya)</t>
  </si>
  <si>
    <t>Menyampaikan laporan absensi siswa kepada wali kelas baik manual ataupun fingerprint</t>
  </si>
  <si>
    <t>Setiap minggu</t>
  </si>
  <si>
    <t>Mengadakan bentra/pembinaan  sekali dalam setiap semester bekerja sama dengan TNI</t>
  </si>
  <si>
    <t>Setiap awal semester</t>
  </si>
  <si>
    <t>Penertiban kelengkapan seragam, artribut, atribut, kuku dan alat elektronik</t>
  </si>
  <si>
    <t>Setiap Minggu sekali</t>
  </si>
  <si>
    <t xml:space="preserve">Penertiban  kelas </t>
  </si>
  <si>
    <t>Program Kerja Pembina OSIS, IPNU &amp; IPPNU (Randi Setiawan &amp; Imroatus Sholikhah)</t>
  </si>
  <si>
    <t xml:space="preserve">MATSAMA </t>
  </si>
  <si>
    <t>Juli 2020</t>
  </si>
  <si>
    <t>Bazar BU</t>
  </si>
  <si>
    <t>MUSIS</t>
  </si>
  <si>
    <t>Agustus 2020</t>
  </si>
  <si>
    <t>Porseni 2020</t>
  </si>
  <si>
    <t>Pelantikan Pengurus OSIS, IPNU-IPPNU</t>
  </si>
  <si>
    <t>Upgreading  Pengurus</t>
  </si>
  <si>
    <t xml:space="preserve"> september 2020</t>
  </si>
  <si>
    <t>RAKER</t>
  </si>
  <si>
    <t xml:space="preserve"> September 2020</t>
  </si>
  <si>
    <t>Class Meeting</t>
  </si>
  <si>
    <t xml:space="preserve"> Oktober `2020</t>
  </si>
  <si>
    <t xml:space="preserve">Diklat MC dan moderator </t>
  </si>
  <si>
    <t xml:space="preserve"> Oktober 2020</t>
  </si>
  <si>
    <t xml:space="preserve">Diklat DA'I dan DA'IYAH </t>
  </si>
  <si>
    <t xml:space="preserve"> Nopember 2020</t>
  </si>
  <si>
    <t>Peringatan Hari guru dan pahlawan</t>
  </si>
  <si>
    <t>MAKESTA 1  2021</t>
  </si>
  <si>
    <t xml:space="preserve"> Januari 2021</t>
  </si>
  <si>
    <t>Diklat Jurnalistik</t>
  </si>
  <si>
    <t>MAKESTA 2 2021</t>
  </si>
  <si>
    <t xml:space="preserve"> Pebruari 2021</t>
  </si>
  <si>
    <t>Osis meeting KPM BU</t>
  </si>
  <si>
    <t>Jadwal yayasan</t>
  </si>
  <si>
    <t>Ikut serta dalam agenda Humapon</t>
  </si>
  <si>
    <t>Mendelegasikan siswa kedalam lomba diluar madrasah</t>
  </si>
  <si>
    <t>Jadwal event</t>
  </si>
  <si>
    <t>Penataan Administrasi dan pengarsipan</t>
  </si>
  <si>
    <t>Selama masa kepengurusan</t>
  </si>
  <si>
    <t>Sapa tetangga</t>
  </si>
  <si>
    <t>Setiap tanggal 17</t>
  </si>
  <si>
    <t>Informasi madding</t>
  </si>
  <si>
    <t>Setiap Minggu</t>
  </si>
  <si>
    <t>Perawatan lingkungan madrasah</t>
  </si>
  <si>
    <t>Upacara/Apel Rutin</t>
  </si>
  <si>
    <t>Bakti Bahrul Ulum</t>
  </si>
  <si>
    <t>Setiap tanggal 17 setelah upacara</t>
  </si>
  <si>
    <t>Piket pagi (kerjasama dengan BK)</t>
  </si>
  <si>
    <t>Pengawalan Pengembangan Diri</t>
  </si>
  <si>
    <t>Menyesuaikan jadwal PD</t>
  </si>
  <si>
    <t>Menjadi mediator pengembangan peserta didik yang memiliki bakat khusus</t>
  </si>
  <si>
    <t>Menyesuaikan Event</t>
  </si>
  <si>
    <t>Pembimbing dan pembinaan delegasi pemilihan The Best Student</t>
  </si>
  <si>
    <t>Pengadaan Printer</t>
  </si>
  <si>
    <t>Pengembangan diri</t>
  </si>
  <si>
    <t xml:space="preserve">Mengikuti Lomba </t>
  </si>
  <si>
    <t>a. Paduan suara 2 kali</t>
  </si>
  <si>
    <t>Menyesuaikan event</t>
  </si>
  <si>
    <t>b. MTQ 2 Kali</t>
  </si>
  <si>
    <t>c. MHQ</t>
  </si>
  <si>
    <t>d. LKTI</t>
  </si>
  <si>
    <t>d. Kaligrafi</t>
  </si>
  <si>
    <t>e. Kejuaraan Karate 2 kali</t>
  </si>
  <si>
    <t>f. PLL</t>
  </si>
  <si>
    <t>Pengiriman Delegasi</t>
  </si>
  <si>
    <t>Banner Kejuaraan</t>
  </si>
  <si>
    <t>Setelah pelaksanaan lomba</t>
  </si>
  <si>
    <t>Diklat Berkala Penulisan Buku</t>
  </si>
  <si>
    <t>LDKS</t>
  </si>
  <si>
    <t>Oktober 2020</t>
  </si>
  <si>
    <t>Nuzulul Qur'an &amp; Zakat Ramadhan</t>
  </si>
  <si>
    <t xml:space="preserve"> Program Kerja Bidang Keaktifan &amp; Kedisiplinan (Teto Sumarsono) </t>
  </si>
  <si>
    <t>Menyusun jadwal pelajaran tapel 2020/2021</t>
  </si>
  <si>
    <t>Menyusun buku I  KTSP</t>
  </si>
  <si>
    <t>Coaching peningkatan kualitas kompetensi pendidik</t>
  </si>
  <si>
    <t>Menyusun buku teks pelajaran tapel 2021/2022</t>
  </si>
  <si>
    <t>Mengadakan Indoktrinasi Aswaja NU</t>
  </si>
  <si>
    <t>Kas Madrasah</t>
  </si>
  <si>
    <t>Bidang Perancanaan dan Evaluasi</t>
  </si>
  <si>
    <t>Menyusun buku II KTSP</t>
  </si>
  <si>
    <t>Membuat Surat Tugas untuk Guru</t>
  </si>
  <si>
    <t>Membuat daftar hadir siswa, jurnal guru, jurnal kelas, dan daftar nilai</t>
  </si>
  <si>
    <t>Monitoring keaktifan guru</t>
  </si>
  <si>
    <t>Membuat laporan keaktifan guru</t>
  </si>
  <si>
    <t>Mengadakan Penilaian Kinerja Guru (PKG)</t>
  </si>
  <si>
    <t>Mengadakan penilaian harian</t>
  </si>
  <si>
    <t>Mengadakan penilaian akhir semester (PAS)</t>
  </si>
  <si>
    <t>Mengadakan Ujian Paper</t>
  </si>
  <si>
    <t xml:space="preserve">Mengadakan Try Out Ujian Masuk Perguruan Tinggi </t>
  </si>
  <si>
    <t>Mengadakan Simulasi UNBK/Ujian Pengganti UNBK</t>
  </si>
  <si>
    <t>Mengadakan UAMNU BK</t>
  </si>
  <si>
    <t>Mengadakan UAM Praktik</t>
  </si>
  <si>
    <t>Mengadakan UAMBNBK</t>
  </si>
  <si>
    <t>Mengadakan USBN</t>
  </si>
  <si>
    <t>Mengadakan UNBK/Pengganti UNBK (Uji Kompetensi Keahlian)</t>
  </si>
  <si>
    <t>Membuat laporan perkembangan akademik peserta didik (rapor)</t>
  </si>
  <si>
    <t>Membuat dokumentasi AHU dan ABS</t>
  </si>
  <si>
    <t>Mendokumentasikan soal remidi dan pengayaan</t>
  </si>
  <si>
    <t>Mendokumentasikan leger</t>
  </si>
  <si>
    <t>Mendokumentasikan soal dan nilai ulangan semester dan PAT</t>
  </si>
  <si>
    <t>Mengkoordinir penginputan nilai harian ke aplikasi rapor edupongo</t>
  </si>
  <si>
    <t>Mengadakan PAT</t>
  </si>
  <si>
    <t>Mengadakan ujian proposal paper</t>
  </si>
  <si>
    <t>Mengadakan workshop penulisan paper</t>
  </si>
  <si>
    <t>Mendokumentasikan hasil rapat kurikulum</t>
  </si>
  <si>
    <t>Cetak revisi buku pedoman penulisan paper</t>
  </si>
  <si>
    <t>November-Desember 2020</t>
  </si>
  <si>
    <t>Desember 2020 dan Juni 2021</t>
  </si>
  <si>
    <t>September 2020 dan Maret 2021</t>
  </si>
  <si>
    <t>Mei-Juni 2021</t>
  </si>
  <si>
    <t>Bidang Tahfidz dan Keagamaan</t>
  </si>
  <si>
    <t>Merencanakan, melaksanakan, mengontrol, dan mengevaluasi progam Tahfidz Reguler (2 Juz)</t>
  </si>
  <si>
    <t>Merencanakan, melaksanakan, mengontrol, dan mengevaluasi progam Tahfidz Khusus (2 Juz lebih)</t>
  </si>
  <si>
    <t>Merencanakan, melaksanakan, mengontrol, dan mengevaluasi progam tadarrus al-Qur'an harian di setiap kelas menjelang KBM.</t>
  </si>
  <si>
    <t>Merencanakan, melaksanakan, mengontrol, dan mengevaluasi Progam Beasiswa Tahfidz</t>
  </si>
  <si>
    <t>Mengadakan Khotmil al-Qur'an, Istighosah, dan Tahlil.</t>
  </si>
  <si>
    <t>Pembinaan peningkatan kemampuan baca al-Qur'an bagi peserta didik yang kemampuan bacanya di bawah standar</t>
  </si>
  <si>
    <t>Sowan Masyayikh Penghafal al-Qur'an</t>
  </si>
  <si>
    <t>Merencanakan, melaksanakan, mengontrol, dan mengevaluasi progam salat dhuha, dhuhur, pembacaan surat al-Waqiah, dan Asmaul Husna.</t>
  </si>
  <si>
    <t>Mengadakan Diklat Calon Guru TPQ</t>
  </si>
  <si>
    <t>Mengadakan kegiatan PHBI</t>
  </si>
  <si>
    <t>Pelatihan dan Pendelegasian Khotib dan Imam Salat Jum'at</t>
  </si>
  <si>
    <t>Melakukan pemantauan dan pembinaan kemampuan ubudiyah (taharah, salat, dan yang semisal) peserta didik .</t>
  </si>
  <si>
    <t>Merencanakan, melaksanakan, mengontrol, dan mengevaluasi progam Kajian Ramadhan.</t>
  </si>
  <si>
    <t>Membuat buku panduan Takhasus</t>
  </si>
  <si>
    <t>Maret-April 2021</t>
  </si>
  <si>
    <t>Merencanakan, melaksanakan, mengontrol dan mengevaluasi progam kelas intensif Bahasa Arab/Inggris</t>
  </si>
  <si>
    <t>Merencanakan, melaksanakan, mengontrol dan mengevaluasi progam Muhadatsah dan Conversation</t>
  </si>
  <si>
    <t>Menyusun buku teks pelajaran kelas intensif Bahasa Arab/Inggris Tapel 2021/2020</t>
  </si>
  <si>
    <t>Menjalin kerjasama dengan Sekolah Menengah Pertama di Lingkungan YPPBU dalam bidang pengembangan Bahasa Arab/Inggris</t>
  </si>
  <si>
    <t>Workshop Pembelajaran Bahasa Arab/Inggris</t>
  </si>
  <si>
    <t>Language Show</t>
  </si>
  <si>
    <t>Menyusun buku saku Bahasa Arab dan Inggris untuk pendidik non-Bahasa Arab dan Inggris</t>
  </si>
  <si>
    <t>Merencanakan, melaksanakan, mengontrol, dan mengevaluasi progam Daurah Ramadhaniyah Bahasa Arab dan Inggris</t>
  </si>
  <si>
    <t>Melakukan pembinaan olimpiade dan perlombaan Bahasa Arab dan Inggris</t>
  </si>
  <si>
    <t>Mengadakan ujian praktik dan tulis Bahasa Arab dan Bahasa Inggris peserta didik kelas XI dan XII Tapel 2020/2021</t>
  </si>
  <si>
    <t>Travel Ujian Praktik Bahasa Inggris</t>
  </si>
  <si>
    <t>Bidang Bahasa</t>
  </si>
  <si>
    <t>April-Mei 2021</t>
  </si>
  <si>
    <t>September-Oktober 2020</t>
  </si>
  <si>
    <t>BIDANG LABOORATORIUM (MOCH HASAN, SE.)</t>
  </si>
  <si>
    <t>F</t>
  </si>
  <si>
    <t>G</t>
  </si>
  <si>
    <t>BIDANG HUMASY (MUSTAUFIKIN, M.H.I)</t>
  </si>
  <si>
    <t>Pembinaan Club Olimpiade</t>
  </si>
  <si>
    <t xml:space="preserve">Juli 2020 </t>
  </si>
  <si>
    <t>Juli - Agustus 2020</t>
  </si>
  <si>
    <t>H</t>
  </si>
  <si>
    <t>BIDANG UPM (Abd. Mukhid, S.Pd.)</t>
  </si>
  <si>
    <t xml:space="preserve">Mengkoordinir HBH keluarga guru dan karyawan MAUWH di Rumah kepala madrasah </t>
  </si>
  <si>
    <t>Sowan pasca idul fitri ke beberpa pengasuh dan keluarga ibu nyai mundjidah wahab</t>
  </si>
  <si>
    <t>menjalin kerja sama dengan komunitas LINTANG, melalui program peduli sampah dan penanganan khusus siswa berkebutuhan tertentu</t>
  </si>
  <si>
    <t>Idul Qurban</t>
  </si>
  <si>
    <t>merealisasikan kerja sama dengan UNISMA,dalam bentuk DIKLAT dan pendampingan berkelanjutan untuk peningkatan kreatifitas, kapabilitas,integritas dan akuntabilitas tendik dan tekependik</t>
  </si>
  <si>
    <t>Studi Kampus</t>
  </si>
  <si>
    <t>Study Lab (dirubah istilahnya menjadi LDKS)</t>
  </si>
  <si>
    <t>mengirim delegasi menghadiri undangan exspo kampus</t>
  </si>
  <si>
    <t>Menyelenggarakan Muwadda'ah</t>
  </si>
  <si>
    <t>menyelenggarakan PPDB</t>
  </si>
  <si>
    <t>Menyusun program kerja bidang humasy</t>
  </si>
  <si>
    <t>Menyelenggarakan peringatan nuzulul Qur'an, buka bersama, santunan yatim, dan pendistribusian zakat fitrah</t>
  </si>
  <si>
    <t xml:space="preserve"> Halal bil halal dengan wali peserta didik di MAUWH</t>
  </si>
  <si>
    <t>menyeleggarakan program penitipan laptop bagi peserta didik</t>
  </si>
  <si>
    <t>program sertifikasi toefl internasional kerja sama dengan MAHESA INSTITUT</t>
  </si>
  <si>
    <t xml:space="preserve">melanjutkan program sowan ke masyaikh </t>
  </si>
  <si>
    <t>memelihara hubungan dengan Intens kampung inggris</t>
  </si>
  <si>
    <t>Membangun relasi dengan masyarakat melalui pemanfaatan  Internet/Website madrasah. penyebaran informasi melalui media cetak, dan pameran madrasah jika ada ivent</t>
  </si>
  <si>
    <t>Bekerja sama dengan Bidang kesiswaan dalam melaksanakan upacara bendera, baik dalam memperingati hari besar nasional maupun upacara rutin setiap tanggal 17</t>
  </si>
  <si>
    <t>Bekerja sama dengan kesiswaan dan  guru BK dalam menangani siswa siswa yang bermasalah</t>
  </si>
  <si>
    <t xml:space="preserve"> Berkoordinasi dengan wali kelas tentang kegiatan siswa dan hal hal yag bersifat teknis</t>
  </si>
  <si>
    <t>Kunjungan sosial terhadap keluarga guru / karyawan yang mendapat musibah atau tasyakuran, hajatan bersifat insidental.</t>
  </si>
  <si>
    <t xml:space="preserve"> Bekerja sama dengan leading sektor lain dalam Kegiatan Pemantapan untuk menghadapi Ujian Akhir Nasional ( UAN ) dan sukses masuk PTN dalam dan luar negeri</t>
  </si>
  <si>
    <t>menjaga hubungan baik dengan sekolah dan madrasah dilingkungan YPPBU</t>
  </si>
  <si>
    <t>melanjutkan kerja sama dengan ITS, UIN malang</t>
  </si>
  <si>
    <t>Optimalisasi website, media sosial dan pembuatan konten kreatif youtube</t>
  </si>
  <si>
    <t>Pengadaan alat tripot, kamera</t>
  </si>
  <si>
    <t>Safari Mts (Pengenalan Madrasah), MA (Studi Banding), dan Perguruan Tinggi (Membuka Peluang untuk Siswa)</t>
  </si>
  <si>
    <t>Pembayaran edupongo</t>
  </si>
  <si>
    <t>Banner</t>
  </si>
  <si>
    <t>Sosialisasi perguruan tinggi</t>
  </si>
  <si>
    <t>Studi banding dari sekolah lain</t>
  </si>
  <si>
    <t>Sowan kyai</t>
  </si>
  <si>
    <t>Kehumasyan</t>
  </si>
  <si>
    <t>sejak MATSAMA</t>
  </si>
  <si>
    <t>idul adha 2020</t>
  </si>
  <si>
    <t>Februari</t>
  </si>
  <si>
    <t>Maret</t>
  </si>
  <si>
    <t>April-Juni</t>
  </si>
  <si>
    <t>Mei 2019</t>
  </si>
  <si>
    <t>Mei 2021</t>
  </si>
  <si>
    <t xml:space="preserve">setiap hari </t>
  </si>
  <si>
    <t>sejak semester ganjil</t>
  </si>
  <si>
    <t>setiap bulan</t>
  </si>
  <si>
    <t>liburan semester ganjil</t>
  </si>
  <si>
    <t>Per Tahun</t>
  </si>
  <si>
    <t>insidental</t>
  </si>
  <si>
    <t>kondisional</t>
  </si>
  <si>
    <t>Per bulan</t>
  </si>
  <si>
    <t>Setiap bulan</t>
  </si>
  <si>
    <t>Juni, 2021</t>
  </si>
  <si>
    <t>juni, 2021</t>
  </si>
  <si>
    <t>Desember, 2020</t>
  </si>
  <si>
    <t>Indra Eko HP, M.Pd.I.</t>
  </si>
  <si>
    <t>Penataan ruang laboratorium IPA</t>
  </si>
  <si>
    <t>Inventarisasi alat dan bahan IPA</t>
  </si>
  <si>
    <t>Penyusunan daftar usulan dan pengadaan alat dan bahan IPA</t>
  </si>
  <si>
    <t>Melaksanakan kegiatan praktikum IPA</t>
  </si>
  <si>
    <t>Juni 2020 - Juni 2021</t>
  </si>
  <si>
    <t>Administrasi hasil praktikum IPA</t>
  </si>
  <si>
    <t>Mengikuti kegiatan ilmiah</t>
  </si>
  <si>
    <t>Membuat daftar pemakaian alat dan bahan laboratorium IPA yang habis pakai</t>
  </si>
  <si>
    <t>Memelihara dan memperbaiki peralatan dan bahan laboratorium IPA</t>
  </si>
  <si>
    <t>Penambahan Jaringan Internet</t>
  </si>
  <si>
    <t>Memelihara dan memperbaiki Jaringan Internet</t>
  </si>
  <si>
    <t xml:space="preserve">Menyimpan administrasi ruang data </t>
  </si>
  <si>
    <t xml:space="preserve">Membantu sektor humasy </t>
  </si>
  <si>
    <t>Kurir Surat</t>
  </si>
  <si>
    <t>Agustus 2020 - Juni 2021</t>
  </si>
  <si>
    <r>
      <t>1.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 Pelayanan Harian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</si>
  <si>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Mengisi buku kegiatan harian.</t>
    </r>
  </si>
  <si>
    <r>
      <t>2.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 /Pelayanan Bulanan</t>
    </r>
  </si>
  <si>
    <r>
      <t>4.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Tahunan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</si>
  <si>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program kerja.</t>
    </r>
  </si>
  <si>
    <r>
      <t>1.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 Pelayanan Harian.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</si>
  <si>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Mengelola keuangan barang dan jasa.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</si>
  <si>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Mengelola Keuangan BOS dan BOP.</t>
    </r>
  </si>
  <si>
    <r>
      <t>d.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rincian SPPD.</t>
    </r>
  </si>
  <si>
    <r>
      <t>2.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 /Pelayanan Bulanan.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</si>
  <si>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Buku Kas Umum.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</si>
  <si>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Buku Bantu Kas.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</si>
  <si>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Buku Bantu Bank.</t>
    </r>
  </si>
  <si>
    <r>
      <t>d.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Buku Bantu Pajak.</t>
    </r>
  </si>
  <si>
    <r>
      <t>e.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usulan gaji pegawai (OL DPPKAD)</t>
    </r>
  </si>
  <si>
    <r>
      <t>f.</t>
    </r>
    <r>
      <rPr>
        <sz val="7"/>
        <color rgb="FF221F1F"/>
        <rFont val="Times New Roman"/>
        <family val="1"/>
      </rPr>
      <t xml:space="preserve">      </t>
    </r>
    <r>
      <rPr>
        <sz val="8.5"/>
        <color rgb="FF221F1F"/>
        <rFont val="Tahoma"/>
        <family val="2"/>
      </rPr>
      <t>Membuat usulan kenaikan gaji berkala.</t>
    </r>
  </si>
  <si>
    <r>
      <t>3.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 /Pelayanan Tri Wulan.</t>
    </r>
  </si>
  <si>
    <t>Membuat laporan penggunaan dana BOS dan BOP.</t>
  </si>
  <si>
    <r>
      <t>4.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Tahunan.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</si>
  <si>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Program kerja pengadministrasian keuangan.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</si>
  <si>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Menyusun RKAS bersama tim.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</si>
  <si>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laporan pajak tahunan (OL lewat Effin).</t>
    </r>
  </si>
  <si>
    <r>
      <t>d.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laporan.</t>
    </r>
  </si>
  <si>
    <r>
      <t>B.</t>
    </r>
    <r>
      <rPr>
        <b/>
        <sz val="7"/>
        <color rgb="FF221F1F"/>
        <rFont val="Times New Roman"/>
        <family val="1"/>
      </rPr>
      <t xml:space="preserve">    </t>
    </r>
    <r>
      <rPr>
        <b/>
        <sz val="8.5"/>
        <color rgb="FF221F1F"/>
        <rFont val="Tahoma"/>
        <family val="2"/>
      </rPr>
      <t>Pelaksana Urusan Administrasi Keuangan</t>
    </r>
  </si>
  <si>
    <r>
      <t>A.</t>
    </r>
    <r>
      <rPr>
        <b/>
        <sz val="7"/>
        <color rgb="FF221F1F"/>
        <rFont val="Times New Roman"/>
        <family val="1"/>
      </rPr>
      <t xml:space="preserve">    </t>
    </r>
    <r>
      <rPr>
        <b/>
        <sz val="8.5"/>
        <color rgb="FF221F1F"/>
        <rFont val="Tahoma"/>
        <family val="2"/>
      </rPr>
      <t>Pelaksana Urusan Administrasi Hubungan Sekolah dengan Masyarakat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</si>
  <si>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surat perjanjian kerja sama/MOU.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</si>
  <si>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Melaksanakan MOU dengan masyarakat.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</si>
  <si>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Notula.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</si>
  <si>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pengumuman.</t>
    </r>
  </si>
  <si>
    <r>
      <t>3.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Tahunan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</si>
  <si>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Program Kerja Humas.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</si>
  <si>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daftar hadir DUDI/Prakerin.</t>
    </r>
  </si>
  <si>
    <r>
      <t>A.</t>
    </r>
    <r>
      <rPr>
        <b/>
        <sz val="7"/>
        <color rgb="FF221F1F"/>
        <rFont val="Times New Roman"/>
        <family val="1"/>
      </rPr>
      <t xml:space="preserve">    </t>
    </r>
    <r>
      <rPr>
        <b/>
        <sz val="8.5"/>
        <color rgb="FF221F1F"/>
        <rFont val="Tahoma"/>
        <family val="2"/>
      </rPr>
      <t>Pelaksana Urusan Administrasi Persuratan dan Pengarsipan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</si>
  <si>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Mengagendakan surat masuk dan keluar.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</si>
  <si>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Meneruskan desposisi surat masuk.</t>
    </r>
  </si>
  <si>
    <r>
      <t>d.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surat dinas.</t>
    </r>
  </si>
  <si>
    <r>
      <t>h.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surat edaran.</t>
    </r>
  </si>
  <si>
    <r>
      <t>i.</t>
    </r>
    <r>
      <rPr>
        <sz val="7"/>
        <color rgb="FF221F1F"/>
        <rFont val="Times New Roman"/>
        <family val="1"/>
      </rPr>
      <t xml:space="preserve">      </t>
    </r>
    <r>
      <rPr>
        <sz val="8.5"/>
        <color rgb="FF221F1F"/>
        <rFont val="Tahoma"/>
        <family val="2"/>
      </rPr>
      <t>Membuat surat tugas.</t>
    </r>
  </si>
  <si>
    <r>
      <t>j.</t>
    </r>
    <r>
      <rPr>
        <sz val="7"/>
        <color rgb="FF221F1F"/>
        <rFont val="Times New Roman"/>
        <family val="1"/>
      </rPr>
      <t xml:space="preserve">      </t>
    </r>
    <r>
      <rPr>
        <sz val="8.5"/>
        <color rgb="FF221F1F"/>
        <rFont val="Tahoma"/>
        <family val="2"/>
      </rPr>
      <t>Membuat SPPD.</t>
    </r>
  </si>
  <si>
    <r>
      <t>k.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surat pengantar.</t>
    </r>
  </si>
  <si>
    <r>
      <t>l.</t>
    </r>
    <r>
      <rPr>
        <sz val="7"/>
        <color rgb="FF221F1F"/>
        <rFont val="Times New Roman"/>
        <family val="1"/>
      </rPr>
      <t xml:space="preserve">      </t>
    </r>
    <r>
      <rPr>
        <sz val="8.5"/>
        <color rgb="FF221F1F"/>
        <rFont val="Tahoma"/>
        <family val="2"/>
      </rPr>
      <t>Membuat surat keterangan.</t>
    </r>
  </si>
  <si>
    <r>
      <t>2.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Mingguan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</si>
  <si>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Mengklasifikasi surat dan sifat surat.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</si>
  <si>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Mengarsip surat di file surat sesuai kode.</t>
    </r>
  </si>
  <si>
    <r>
      <t>3.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Bulanan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</si>
  <si>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berita acara.</t>
    </r>
  </si>
  <si>
    <t xml:space="preserve">         f.    Membuat surat undangan.</t>
  </si>
  <si>
    <t xml:space="preserve">                           c.   Membuat laporan.</t>
  </si>
  <si>
    <t xml:space="preserve">                           b.   Membuat laporan.</t>
  </si>
  <si>
    <r>
      <t>A.</t>
    </r>
    <r>
      <rPr>
        <b/>
        <sz val="7"/>
        <color rgb="FF221F1F"/>
        <rFont val="Times New Roman"/>
        <family val="1"/>
      </rPr>
      <t xml:space="preserve">    </t>
    </r>
    <r>
      <rPr>
        <b/>
        <sz val="8.5"/>
        <color rgb="FF221F1F"/>
        <rFont val="Tahoma"/>
        <family val="2"/>
      </rPr>
      <t>Pelaksana Urusan Administrasi Kesiswaan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</si>
  <si>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Mencatat nilai rapor dan nilai ujian ke buku induk siswa.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</si>
  <si>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Melayani guru dan masyarakat tentang data siswa .</t>
    </r>
  </si>
  <si>
    <r>
      <t>d.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surat panggilan orangtua siswa.</t>
    </r>
  </si>
  <si>
    <r>
      <t>e.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surat penskorsan.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</si>
  <si>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serat keterangan siswa.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</si>
  <si>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Mencatat mutasi siswa masuk dan keluar.</t>
    </r>
  </si>
  <si>
    <t>d. Membuat statistik siswa.</t>
  </si>
  <si>
    <r>
      <t>3.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Semesteran.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</si>
  <si>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Mengumpulkan leger nilai.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</si>
  <si>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Mengumpulkan buku raport.</t>
    </r>
  </si>
  <si>
    <r>
      <t>4.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 Tahunan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</si>
  <si>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Mengumpulkan data siswa.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</si>
  <si>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daftar nama siswa.</t>
    </r>
  </si>
  <si>
    <r>
      <t>d.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nomor induk siswa.</t>
    </r>
  </si>
  <si>
    <r>
      <t>e.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Buku Klaper.</t>
    </r>
  </si>
  <si>
    <r>
      <t>f.</t>
    </r>
    <r>
      <rPr>
        <sz val="7"/>
        <color rgb="FF221F1F"/>
        <rFont val="Times New Roman"/>
        <family val="1"/>
      </rPr>
      <t xml:space="preserve">      </t>
    </r>
    <r>
      <rPr>
        <sz val="8.5"/>
        <color rgb="FF221F1F"/>
        <rFont val="Tahoma"/>
        <family val="2"/>
      </rPr>
      <t>Membuat pernyataan calon siswa.</t>
    </r>
  </si>
  <si>
    <r>
      <t>g.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Menyiapkan kegiatan PPDB.</t>
    </r>
  </si>
  <si>
    <r>
      <t>h.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usulan BSM.</t>
    </r>
  </si>
  <si>
    <r>
      <t>i.</t>
    </r>
    <r>
      <rPr>
        <sz val="7"/>
        <color rgb="FF221F1F"/>
        <rFont val="Times New Roman"/>
        <family val="1"/>
      </rPr>
      <t xml:space="preserve">      </t>
    </r>
    <r>
      <rPr>
        <sz val="8.5"/>
        <color rgb="FF221F1F"/>
        <rFont val="Tahoma"/>
        <family val="2"/>
      </rPr>
      <t>Mengumpulkan data siswa peserta ujian akhir.</t>
    </r>
  </si>
  <si>
    <t xml:space="preserve">                           j.    Membuat usulan siswa masuk PTN melalaui jalur minat dan bakat bagi SMA/SMK.</t>
  </si>
  <si>
    <r>
      <t>k.</t>
    </r>
    <r>
      <rPr>
        <sz val="7"/>
        <color rgb="FF221F1F"/>
        <rFont val="Times New Roman"/>
        <family val="1"/>
      </rPr>
      <t xml:space="preserve">      </t>
    </r>
    <r>
      <rPr>
        <sz val="8.5"/>
        <color rgb="FF221F1F"/>
        <rFont val="Tahoma"/>
        <family val="2"/>
      </rPr>
      <t>Mencatat perkembangan belajar siswa dan lulusan yang diterima di PT atau bekerja (khusus PT untuk SMA/SMK).</t>
    </r>
  </si>
  <si>
    <t xml:space="preserve">                           l.     Membuat laporan.</t>
  </si>
  <si>
    <r>
      <t>A.</t>
    </r>
    <r>
      <rPr>
        <b/>
        <sz val="7"/>
        <color rgb="FF221F1F"/>
        <rFont val="Times New Roman"/>
        <family val="1"/>
      </rPr>
      <t xml:space="preserve">   </t>
    </r>
    <r>
      <rPr>
        <b/>
        <sz val="8.5"/>
        <color rgb="FF221F1F"/>
        <rFont val="Tahoma"/>
        <family val="2"/>
      </rPr>
      <t>Pelaksana Urusan Administrasi Kurikulum</t>
    </r>
  </si>
  <si>
    <t>Untuk urusan terkait kurikulum, mengingat tenaga administrasi sangat terbatas, urusan admnistrasi kurikulum dapat dilaksanakan oleh Kaur Kurikulum/Waka Kurikulum.</t>
  </si>
  <si>
    <r>
      <t>1.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Program Pelayanan Harian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</si>
  <si>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Menyiapkan dan membuat membuat perangkat guru.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</si>
  <si>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Menyiapkan dan membuat agenda ekskul.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</si>
  <si>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Menyiapkandan membuat agenda kerja MGMP.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</si>
  <si>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Menyiapkan dan membuat formulir penilaian.</t>
    </r>
  </si>
  <si>
    <r>
      <t>3.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 /Pelayanan Semesteran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</si>
  <si>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jadwal kegiatan.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</si>
  <si>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Menyiapkan perlengkapan tes semesteran.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</si>
  <si>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buku jurnal pembelajaran.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</si>
  <si>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Membuat buku agenda mengajar.</t>
    </r>
  </si>
  <si>
    <r>
      <t xml:space="preserve">                       </t>
    </r>
    <r>
      <rPr>
        <sz val="8.5"/>
        <color rgb="FF221F1F"/>
        <rFont val="Tahoma"/>
        <family val="2"/>
      </rPr>
      <t xml:space="preserve">    d.   Membuat laporan</t>
    </r>
  </si>
  <si>
    <t xml:space="preserve">         a.   Membuat surat pernyataan.</t>
  </si>
  <si>
    <t>Hayyinatul Wafda, M.Ag.</t>
  </si>
  <si>
    <t>NO</t>
  </si>
  <si>
    <t>URAIAN TUGAS</t>
  </si>
  <si>
    <t>Admin Utama Edupongo dan Operator Madrasah</t>
  </si>
  <si>
    <t>Melengkapi dan memasukkan data peserta Asesmen Nasional, baik offline maupun online</t>
  </si>
  <si>
    <t>Mengupdate data-data madrasah, guru, pegawai, dan siswa yang berhubungan dengan peningkatan mutu pendidikan melalui EMIS, SIMPATIKA, dan EDUPONGO</t>
  </si>
  <si>
    <t>Mengarsip data pendidik dan tenaga kependidikan</t>
  </si>
  <si>
    <t>Mengisi dan melengkapi buku induk PTK</t>
  </si>
  <si>
    <t>Membuat laporan keadaan PTK</t>
  </si>
  <si>
    <t>INDRA EKO HP, M.Pd.I.</t>
  </si>
  <si>
    <t>Pelaksana Urusan Administrasi Sarana dan Prasarana</t>
  </si>
  <si>
    <t>Membuat buku pencatatan penerimaan dan pengeluaran Barang Inventaris dan Non inventaris.</t>
  </si>
  <si>
    <t>Membuat buku peminjaman dan pengembalian barang inventaris.</t>
  </si>
  <si>
    <t>Mengisi buku induk/buku golongan barang inventaris.</t>
  </si>
  <si>
    <t>Membuat Kartu Inventaris Barang</t>
  </si>
  <si>
    <t>Membuat buku pencatatan penerimaan barang inventaris dan non inventaris.</t>
  </si>
  <si>
    <t>Melaksanakan administrasi perawatan dan perbaikan barang inventaris.</t>
  </si>
  <si>
    <t>Melaksanakan penomoran barang inventaris.</t>
  </si>
  <si>
    <t>Membuat buku barang ATK yang harus ditambah/dibeli.</t>
  </si>
  <si>
    <t>Membuat Kartu Stok barang persediaan yang ada di gudang.</t>
  </si>
  <si>
    <t>Membuat laporan triwulan dan tahunan barang inventaris dan non inventaris.</t>
  </si>
  <si>
    <t>Mengusulkan kebutuhan barang untuk 1 tahun anggaran</t>
  </si>
  <si>
    <t>Mengusulkan penghapusan barang inventaris</t>
  </si>
  <si>
    <t>Melaksanakan pengurusan administrasi ke dinas luar seperti Yayasan, Pemdes, Pemkab, Kemenag, Kanwil dll</t>
  </si>
  <si>
    <t>Menyusun laporan program kegiatan di akhir tahun pelajaran</t>
  </si>
  <si>
    <t>IMROATU SHOLIHAH, S.Pd.I.</t>
  </si>
  <si>
    <t>Pelaksana Urusan Administrasi Persuratan dan Pengarsipan</t>
  </si>
  <si>
    <t>Menyiapkan berkas Penilaian Kinerja Kepala Madrasah Tahun 2021</t>
  </si>
  <si>
    <t>Mengagendakan surat masuk dan keluar</t>
  </si>
  <si>
    <t>Meneruskan desposisi surat masuk</t>
  </si>
  <si>
    <t>Mengarsip surat masuk dan keluar berupa hardfile dan softfile</t>
  </si>
  <si>
    <t>Mencatat nilai rapor dan nilai ujian ke buku induk siswa</t>
  </si>
  <si>
    <t>Melayani legalisasi ijazah dan rapor</t>
  </si>
  <si>
    <t>Menyusun Proposal Kebutuhan ATK dan konsumsi kegiatan non kepanitiaan beserta laporannya</t>
  </si>
  <si>
    <t>Mengarsip hardfile Laporan kegiatan semua leading sector</t>
  </si>
  <si>
    <t>Operator Edupongo: Surat Menyurat</t>
  </si>
  <si>
    <t>Menyajikan papan data struktur organisasi Tenaga Struktural dan Guru</t>
  </si>
  <si>
    <t xml:space="preserve">Menyajikan data statistik peserta didik </t>
  </si>
  <si>
    <t>Mengkordinir perangkat pembelajaran</t>
  </si>
  <si>
    <t>Pelaksana Urusan Administrasi Kurikulum</t>
  </si>
  <si>
    <t>Menyiapkan sampul rapor</t>
  </si>
  <si>
    <t>Mencetak &amp; menyiapkan kelengkapan identitas rapor murid baru dan pindahan paling lambat 1 bulan sebelum PAS</t>
  </si>
  <si>
    <t>Menyiapkan Buku Jurnal Kelas, Jurnal mengajar, dan Buku Penilaian</t>
  </si>
  <si>
    <t xml:space="preserve">Mengarsip semua dokumen file kurikulum ke akun drive kurikulum </t>
  </si>
  <si>
    <t>Operator Edupongo: Rapor</t>
  </si>
  <si>
    <t>SYAFIATUN MADANIYAH, S.Kom.</t>
  </si>
  <si>
    <t>Membuat daftar hadir guru</t>
  </si>
  <si>
    <t>Membuat surat perjanjian kerja sama/MOU.</t>
  </si>
  <si>
    <t>Melaksanakan MOU dengan masyarakat.</t>
  </si>
  <si>
    <t>Membuat pengumuman.</t>
  </si>
  <si>
    <t xml:space="preserve">Update konten website madrasah setiap minggu </t>
  </si>
  <si>
    <t xml:space="preserve">Mendokumentasikan semua kegiatan madrasah </t>
  </si>
  <si>
    <t>Mengisi buku kegiatan harian</t>
  </si>
  <si>
    <t>Pelaksana Urusan Administrasi Hubungan Sekolah dengan Masyarakat</t>
  </si>
  <si>
    <t xml:space="preserve">Menyusun program kegiatan &amp; laporan program kegiatan staf kurikulum bidang perencanaan dan evaluasi </t>
  </si>
  <si>
    <t>ACHMAD MUZAKKI, S.Pd.I.</t>
  </si>
  <si>
    <t>Megordinir kegiatan sosial seperti kondangan, takziyah, menjenguk PTK yang sakit, tilik bayi, dll.</t>
  </si>
  <si>
    <t>Merancang pelaksanaan tes beasiswa tahfidz</t>
  </si>
  <si>
    <t>Mengarsip formulir peserta didik yang mendaftar beasiswa tahfidz</t>
  </si>
  <si>
    <t>Menyusun program kegiatan &amp; laporan program kegiatan staf Humasy</t>
  </si>
  <si>
    <t>Menyusun program kegiatan &amp; laporan program kegiatan staf Kurikulum bidang keagamaan</t>
  </si>
  <si>
    <t>BINTI MUSLIKAH, S.Pd.I.</t>
  </si>
  <si>
    <t>Menyusun program kegiatan &amp; laporan program kegiatan staf Kurikulum bidang bahasa</t>
  </si>
  <si>
    <t xml:space="preserve">Menyiapkan peserta didik untuk meraih juara di kejuaraan bahasa setiap tahun </t>
  </si>
  <si>
    <t>Mendokumentasikan administrasi kegiatan kebahasaan</t>
  </si>
  <si>
    <t>TETO SUMARSONO, S.Pd.I.</t>
  </si>
  <si>
    <t xml:space="preserve">Menyetak presensi online kehadiran peserta didik </t>
  </si>
  <si>
    <t>Mengarsip daftar hadir peserta didik</t>
  </si>
  <si>
    <t>Mengordinir disiplin kehadiran peserta didik</t>
  </si>
  <si>
    <t>Menyusun program kegiatan &amp; laporan program kegiatan staf Kesiswaan bidang kedisiplinan</t>
  </si>
  <si>
    <t>AGUS EKO SUPRAYITNO</t>
  </si>
  <si>
    <t>Pelaksana Urusan Administrasi Layanan Khusus</t>
  </si>
  <si>
    <t xml:space="preserve">Menyiapkan buku kegiatan Administrasi semua staf sesuai Juknis </t>
  </si>
  <si>
    <r>
      <t>1.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Penjaga Sekolah</t>
    </r>
  </si>
  <si>
    <r>
      <t>a.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 Pelayanan Harian</t>
    </r>
  </si>
  <si>
    <r>
      <t>1)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Mengisi buku kegiatan harian .</t>
    </r>
  </si>
  <si>
    <r>
      <t>2)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Menjaga keamanan dan ketertiban sekolah.</t>
    </r>
  </si>
  <si>
    <r>
      <t>3)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Mengawasi keluar masuk siswa, guru, pegawai dan tamu sekolah.</t>
    </r>
  </si>
  <si>
    <r>
      <t>4)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Mencatat identitas tamu sekolah.</t>
    </r>
  </si>
  <si>
    <r>
      <t>5)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Mengatur parkir kendaraan.</t>
    </r>
  </si>
  <si>
    <r>
      <t>6)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Mengontrol keamanan ketertiban</t>
    </r>
  </si>
  <si>
    <r>
      <t>7)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Keliling sekolah secara rutin.</t>
    </r>
  </si>
  <si>
    <r>
      <t>8)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Mengantar tamu sekolah ke tujuan.</t>
    </r>
  </si>
  <si>
    <r>
      <t>9)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Mencatat kejadian gangguan keamanan di sekolah dan melaporkannya ke pihak keamanan setempat.</t>
    </r>
  </si>
  <si>
    <r>
      <t>10)</t>
    </r>
    <r>
      <rPr>
        <sz val="7"/>
        <color rgb="FF221F1F"/>
        <rFont val="Times New Roman"/>
        <family val="1"/>
      </rPr>
      <t xml:space="preserve">  </t>
    </r>
    <r>
      <rPr>
        <sz val="8.5"/>
        <color rgb="FF221F1F"/>
        <rFont val="Tahoma"/>
        <family val="2"/>
      </rPr>
      <t>Membuat minuman guru dan karyawan.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</si>
  <si>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Tahunan</t>
    </r>
  </si>
  <si>
    <r>
      <t>1)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Membuat program kerja</t>
    </r>
  </si>
  <si>
    <r>
      <t>2)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Membuat laporan</t>
    </r>
  </si>
  <si>
    <r>
      <t>2.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Tukang Kebun</t>
    </r>
  </si>
  <si>
    <r>
      <t>1)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Mengisi buku kegiatan harian.</t>
    </r>
  </si>
  <si>
    <r>
      <t>2)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Merawat, memelihara dan menanam palawija di kebun.</t>
    </r>
  </si>
  <si>
    <r>
      <t>3)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Mempersiapkan peralatan dan bahan kebersihan.</t>
    </r>
  </si>
  <si>
    <r>
      <t>4)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Membersihkan halaman sekolahan, dan lingkungan luar sekolah.</t>
    </r>
  </si>
  <si>
    <r>
      <t>1)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Membuat program kerja.</t>
    </r>
  </si>
  <si>
    <r>
      <t>2)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Membuat laporan.</t>
    </r>
  </si>
  <si>
    <r>
      <t>3.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Tenaga kebersihan</t>
    </r>
  </si>
  <si>
    <r>
      <t>2)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Membersihkan halaman lingkungan sekolah sesuai dengan pembagian tugas.</t>
    </r>
  </si>
  <si>
    <r>
      <t>3)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Membersihkan ruang kantor, kelas, laboratorium, dan WC, sesuai dengan tugasnya.</t>
    </r>
  </si>
  <si>
    <r>
      <t>4)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Melayani kebutuhan guru, pegawai, siswa, dan tamu sekolah.</t>
    </r>
  </si>
  <si>
    <r>
      <t>5)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Membersihkan halaman,taman, ruang rakil, ruang guru, dan taman air mancur.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</si>
  <si>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Mingguan</t>
    </r>
  </si>
  <si>
    <t>Memperbaiki kerusakan ringan sarana sekolah</t>
  </si>
  <si>
    <r>
      <t>c.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Program bulanan Mempersiapkan ruang rapat</t>
    </r>
  </si>
  <si>
    <r>
      <t>d.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Tahunan</t>
    </r>
  </si>
  <si>
    <r>
      <t>4.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Pesuruh</t>
    </r>
  </si>
  <si>
    <r>
      <t>3)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Membersihkan ruang kantor, kelas, laboratorium, WC, sesuai dengan tugasnya.</t>
    </r>
  </si>
  <si>
    <r>
      <t>5)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Mengantar surat-surat dinas sekolah.</t>
    </r>
  </si>
  <si>
    <r>
      <t>b.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 Mingguan</t>
    </r>
  </si>
  <si>
    <r>
      <t>c.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Program /Pelayanan Bulanan Mempersiapkan ruang rapat</t>
    </r>
  </si>
  <si>
    <r>
      <t>5.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Pengemudi</t>
    </r>
  </si>
  <si>
    <r>
      <t>2)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Mengantar/jemput siswa, guru dan pegawai.</t>
    </r>
  </si>
  <si>
    <r>
      <t>3)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Mengantar keperluan siswa, guru dan pegawai.</t>
    </r>
  </si>
  <si>
    <r>
      <t>4)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Mengisi buku kontrol kerja mengantar /jemput guru, karyawan, dan siswa.</t>
    </r>
  </si>
  <si>
    <r>
      <t>5)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Memelihara dan merawat kendaraan.</t>
    </r>
  </si>
  <si>
    <r>
      <t>b.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Program/Pelayanan Mingguan Memperbaiki kerusakan ringan</t>
    </r>
  </si>
  <si>
    <r>
      <t>c.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Program/Pelayanan Tahunan</t>
    </r>
  </si>
  <si>
    <r>
      <t>6.</t>
    </r>
    <r>
      <rPr>
        <sz val="7"/>
        <color rgb="FF221F1F"/>
        <rFont val="Times New Roman"/>
        <family val="1"/>
      </rPr>
      <t xml:space="preserve">     </t>
    </r>
    <r>
      <rPr>
        <sz val="8.5"/>
        <color rgb="FF221F1F"/>
        <rFont val="Tahoma"/>
        <family val="2"/>
      </rPr>
      <t>Satpam</t>
    </r>
  </si>
  <si>
    <r>
      <t>2)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Membuka dan menutup pintu gerbang sekolah.</t>
    </r>
  </si>
  <si>
    <r>
      <t>3)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Menjaga keamanan selama kegiatan KBM.</t>
    </r>
  </si>
  <si>
    <r>
      <t>4)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Menerima dan mencatat kedatangan tamu selama KBM.</t>
    </r>
  </si>
  <si>
    <r>
      <t>5)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Mencatat identitas tamu sekolah.</t>
    </r>
  </si>
  <si>
    <r>
      <t>6)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Mengatur kendaraan di depan sekolah waktu siswa datang dan pulang.</t>
    </r>
  </si>
  <si>
    <r>
      <t>7)</t>
    </r>
    <r>
      <rPr>
        <sz val="7"/>
        <color rgb="FF221F1F"/>
        <rFont val="Times New Roman"/>
        <family val="1"/>
      </rPr>
      <t xml:space="preserve">    </t>
    </r>
    <r>
      <rPr>
        <sz val="8.5"/>
        <color rgb="FF221F1F"/>
        <rFont val="Tahoma"/>
        <family val="2"/>
      </rPr>
      <t>Menjaga kebersihan lingkungan.</t>
    </r>
  </si>
  <si>
    <t>Membuat laporan.</t>
  </si>
  <si>
    <t>Memastikan kebersihan seluruh area kantor sebelum 06.30</t>
  </si>
  <si>
    <t>Mengordinir administrasi petugas layanan khusus : buku tamu, buku ekspedisi, buku kontrol, buku gangguan keamanan</t>
  </si>
  <si>
    <t xml:space="preserve">Mengarsip foto siswa </t>
  </si>
  <si>
    <t xml:space="preserve">Mengarsip softfile dan hardfile ijazah </t>
  </si>
  <si>
    <t>HERMAWAN, S.Pd.</t>
  </si>
  <si>
    <t>Membuat surat: dinas, undangan, SPPD, pengantar, keterangan, pernyataan, izin pondok, keputusan, dll dan menggandakannya (jika dibutuhkan dalam jumlah banyak)</t>
  </si>
  <si>
    <t xml:space="preserve">Mengirim surat dan perangkat madrasah lain ke ribath-ribath </t>
  </si>
  <si>
    <t>Membuat daftar hadir, notulensi, dan berita acara kegiatan rapat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</si>
</sst>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Rp&quot;* #,##0_-;\-&quot;Rp&quot;* #,##0_-;_-&quot;Rp&quot;* &quot;-&quot;_-;_-@_-"/>
    <numFmt numFmtId="41" formatCode="_-* #,##0_-;\-* #,##0_-;_-* &quot;-&quot;_-;_-@_-"/>
    <numFmt numFmtId="164" formatCode="_-&quot;Rp&quot;* #,##0_-;\-&quot;Rp&quot;* #,##0_-;_-&quot;Rp&quot;* &quot;-&quot;??_-;_-@_-"/>
    <numFmt numFmtId="165" formatCode="_(&quot;Rp&quot;\ * #,##0_);_(&quot;Rp&quot;\ * \(#,##0\);_(&quot;Rp&quot;\ * &quot;-&quot;_);_(@_)"/>
    <numFmt numFmtId="166" formatCode="[$-F800]dddd\,\ mmmm\ dd\,\ yyyy"/>
    <numFmt numFmtId="167" formatCode="_(* #,##0_);_(* \(#,##0\);_(* &quot;-&quot;_);_(@_)"/>
    <numFmt numFmtId="168" formatCode="_([$Rp-421]* #,##0.00_);_([$Rp-421]* \(#,##0.00\);_([$Rp-421]* &quot;-&quot;??_);_(@_)"/>
  </numFmts>
  <fonts count="29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Calibri"/>
      <family val="2"/>
      <charset val="1"/>
      <scheme val="minor"/>
    </font>
    <font>
      <i/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name val="Times New Roman"/>
      <family val="1"/>
    </font>
    <font>
      <sz val="11"/>
      <name val="Cambria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mbria"/>
      <family val="1"/>
    </font>
    <font>
      <sz val="10"/>
      <color theme="1"/>
      <name val="Arial Narrow"/>
      <family val="2"/>
    </font>
    <font>
      <sz val="8.5"/>
      <color rgb="FF221F1F"/>
      <name val="Tahoma"/>
      <family val="2"/>
    </font>
    <font>
      <sz val="7"/>
      <color rgb="FF221F1F"/>
      <name val="Times New Roman"/>
      <family val="1"/>
    </font>
    <font>
      <b/>
      <sz val="8.5"/>
      <color rgb="FF221F1F"/>
      <name val="Tahoma"/>
      <family val="2"/>
    </font>
    <font>
      <b/>
      <sz val="7"/>
      <color rgb="FF221F1F"/>
      <name val="Times New Roman"/>
      <family val="1"/>
    </font>
    <font>
      <sz val="8.5"/>
      <color rgb="FF221F1F"/>
      <name val="Times New Roman"/>
      <family val="1"/>
    </font>
    <font>
      <sz val="9"/>
      <color rgb="FF221F1F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u/>
      <sz val="9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1" fontId="10" fillId="0" borderId="0" applyFont="0" applyFill="0" applyBorder="0" applyAlignment="0" applyProtection="0"/>
    <xf numFmtId="42" fontId="1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42" fontId="1" fillId="0" borderId="1" xfId="0" applyNumberFormat="1" applyFont="1" applyBorder="1" applyAlignment="1">
      <alignment horizontal="left" vertical="center" wrapText="1"/>
    </xf>
    <xf numFmtId="4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2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quotePrefix="1" applyFont="1" applyBorder="1"/>
    <xf numFmtId="164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quotePrefix="1" applyFont="1" applyFill="1" applyBorder="1"/>
    <xf numFmtId="17" fontId="1" fillId="0" borderId="1" xfId="0" quotePrefix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2" fontId="8" fillId="0" borderId="1" xfId="0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2" fontId="1" fillId="0" borderId="1" xfId="0" applyNumberFormat="1" applyFont="1" applyBorder="1" applyAlignment="1">
      <alignment vertical="center"/>
    </xf>
    <xf numFmtId="41" fontId="8" fillId="0" borderId="1" xfId="2" applyFont="1" applyBorder="1" applyAlignment="1">
      <alignment horizontal="left" vertical="center"/>
    </xf>
    <xf numFmtId="166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5" borderId="1" xfId="0" applyFont="1" applyFill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left" vertical="center"/>
    </xf>
    <xf numFmtId="0" fontId="9" fillId="0" borderId="8" xfId="0" applyFont="1" applyBorder="1" applyAlignment="1"/>
    <xf numFmtId="41" fontId="8" fillId="0" borderId="1" xfId="2" applyFont="1" applyBorder="1" applyAlignment="1">
      <alignment horizontal="left" vertical="center" wrapText="1"/>
    </xf>
    <xf numFmtId="0" fontId="9" fillId="5" borderId="1" xfId="0" applyFont="1" applyFill="1" applyBorder="1" applyAlignment="1"/>
    <xf numFmtId="0" fontId="12" fillId="5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42" fontId="13" fillId="0" borderId="1" xfId="1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2" fontId="14" fillId="0" borderId="1" xfId="0" quotePrefix="1" applyNumberFormat="1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left" vertical="center" wrapText="1"/>
    </xf>
    <xf numFmtId="42" fontId="13" fillId="0" borderId="1" xfId="0" applyNumberFormat="1" applyFont="1" applyBorder="1" applyAlignment="1">
      <alignment horizontal="center" vertical="center" wrapText="1"/>
    </xf>
    <xf numFmtId="42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2" fontId="13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42" fontId="4" fillId="0" borderId="1" xfId="0" applyNumberFormat="1" applyFont="1" applyBorder="1" applyAlignment="1">
      <alignment horizontal="left" vertical="center"/>
    </xf>
    <xf numFmtId="42" fontId="4" fillId="0" borderId="1" xfId="0" applyNumberFormat="1" applyFont="1" applyBorder="1" applyAlignment="1">
      <alignment horizontal="left" vertical="center" wrapText="1"/>
    </xf>
    <xf numFmtId="42" fontId="4" fillId="0" borderId="1" xfId="0" quotePrefix="1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2" fontId="4" fillId="0" borderId="1" xfId="0" quotePrefix="1" applyNumberFormat="1" applyFont="1" applyBorder="1" applyAlignment="1">
      <alignment horizontal="center" vertical="center"/>
    </xf>
    <xf numFmtId="42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2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2" fontId="4" fillId="0" borderId="1" xfId="0" applyNumberFormat="1" applyFont="1" applyBorder="1" applyAlignment="1">
      <alignment horizontal="center" vertical="center" wrapText="1"/>
    </xf>
    <xf numFmtId="42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2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4" fillId="0" borderId="1" xfId="0" quotePrefix="1" applyNumberFormat="1" applyFont="1" applyBorder="1" applyAlignment="1">
      <alignment horizontal="left" vertical="center"/>
    </xf>
    <xf numFmtId="168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8" fontId="4" fillId="0" borderId="1" xfId="3" applyNumberFormat="1" applyFont="1" applyBorder="1" applyAlignment="1">
      <alignment horizontal="left" vertical="center" wrapText="1"/>
    </xf>
    <xf numFmtId="168" fontId="4" fillId="0" borderId="7" xfId="0" applyNumberFormat="1" applyFont="1" applyBorder="1" applyAlignment="1">
      <alignment horizontal="left" vertical="center" wrapText="1"/>
    </xf>
    <xf numFmtId="168" fontId="14" fillId="0" borderId="1" xfId="0" applyNumberFormat="1" applyFont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left" vertical="center"/>
    </xf>
    <xf numFmtId="168" fontId="18" fillId="6" borderId="1" xfId="0" applyNumberFormat="1" applyFont="1" applyFill="1" applyBorder="1" applyAlignment="1">
      <alignment vertical="center" wrapText="1"/>
    </xf>
    <xf numFmtId="168" fontId="4" fillId="0" borderId="6" xfId="0" applyNumberFormat="1" applyFont="1" applyBorder="1" applyAlignment="1">
      <alignment horizontal="left" vertical="center"/>
    </xf>
    <xf numFmtId="168" fontId="4" fillId="6" borderId="1" xfId="0" applyNumberFormat="1" applyFont="1" applyFill="1" applyBorder="1" applyAlignment="1">
      <alignment vertical="center" wrapText="1"/>
    </xf>
    <xf numFmtId="168" fontId="4" fillId="6" borderId="7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1" fontId="8" fillId="7" borderId="1" xfId="2" applyFont="1" applyFill="1" applyBorder="1" applyAlignment="1">
      <alignment horizontal="left" vertical="center"/>
    </xf>
    <xf numFmtId="166" fontId="8" fillId="7" borderId="1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42" fontId="7" fillId="0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0" fontId="0" fillId="0" borderId="0" xfId="0" applyFill="1"/>
    <xf numFmtId="42" fontId="7" fillId="2" borderId="6" xfId="0" applyNumberFormat="1" applyFont="1" applyFill="1" applyBorder="1" applyAlignment="1">
      <alignment horizontal="left" vertical="center"/>
    </xf>
    <xf numFmtId="166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quotePrefix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7" borderId="2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2" fontId="1" fillId="0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2" fontId="8" fillId="0" borderId="1" xfId="0" applyNumberFormat="1" applyFont="1" applyFill="1" applyBorder="1" applyAlignment="1">
      <alignment horizontal="left" vertical="center" wrapText="1"/>
    </xf>
    <xf numFmtId="42" fontId="8" fillId="0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left" vertical="center" indent="6"/>
    </xf>
    <xf numFmtId="0" fontId="20" fillId="0" borderId="0" xfId="0" applyFont="1" applyAlignment="1">
      <alignment horizontal="left" vertical="center" indent="9"/>
    </xf>
    <xf numFmtId="0" fontId="22" fillId="0" borderId="0" xfId="0" applyFont="1" applyAlignment="1">
      <alignment horizontal="left" vertical="center" indent="4"/>
    </xf>
    <xf numFmtId="0" fontId="24" fillId="0" borderId="0" xfId="0" applyFont="1"/>
    <xf numFmtId="0" fontId="20" fillId="0" borderId="0" xfId="0" applyFont="1" applyAlignment="1">
      <alignment horizontal="left" vertical="center" indent="4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indent="11"/>
    </xf>
    <xf numFmtId="0" fontId="20" fillId="0" borderId="0" xfId="0" applyFont="1" applyAlignment="1">
      <alignment horizontal="left" vertical="center" indent="8"/>
    </xf>
    <xf numFmtId="0" fontId="26" fillId="0" borderId="1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1" fontId="8" fillId="0" borderId="6" xfId="2" applyFont="1" applyBorder="1" applyAlignment="1">
      <alignment horizontal="right" vertical="center" wrapText="1"/>
    </xf>
    <xf numFmtId="41" fontId="8" fillId="0" borderId="7" xfId="2" applyFont="1" applyBorder="1" applyAlignment="1">
      <alignment horizontal="right" vertical="center" wrapText="1"/>
    </xf>
    <xf numFmtId="41" fontId="8" fillId="0" borderId="6" xfId="2" applyFont="1" applyBorder="1" applyAlignment="1">
      <alignment horizontal="center" vertical="center"/>
    </xf>
    <xf numFmtId="41" fontId="8" fillId="0" borderId="7" xfId="2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left" vertical="center"/>
    </xf>
    <xf numFmtId="166" fontId="8" fillId="0" borderId="7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</cellXfs>
  <cellStyles count="4">
    <cellStyle name="Comma [0]" xfId="2" builtinId="6"/>
    <cellStyle name="Currency [0]" xfId="3" builtinId="7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Penyusunan%20Program%20Kerja%20Berbasis%20Pengalaman%20Nyata%20dan%20Laporan%20Keuang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"/>
      <sheetName val="TU Rev"/>
      <sheetName val="KURIKULUM"/>
      <sheetName val="SARPRAS"/>
      <sheetName val="KESISWAAN"/>
      <sheetName val="HUMASY"/>
      <sheetName val="Humasy Rev"/>
      <sheetName val="TOTAL"/>
      <sheetName val="GABUNG"/>
    </sheetNames>
    <sheetDataSet>
      <sheetData sheetId="0">
        <row r="79">
          <cell r="C79">
            <v>3952500</v>
          </cell>
        </row>
        <row r="91">
          <cell r="C91">
            <v>1567000</v>
          </cell>
        </row>
        <row r="96">
          <cell r="C96">
            <v>801000</v>
          </cell>
        </row>
        <row r="97">
          <cell r="C97">
            <v>134000</v>
          </cell>
        </row>
        <row r="98">
          <cell r="C98">
            <v>75000</v>
          </cell>
        </row>
        <row r="99">
          <cell r="C99">
            <v>635500</v>
          </cell>
        </row>
        <row r="101">
          <cell r="C101">
            <v>79850500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view="pageBreakPreview" topLeftCell="A16" zoomScaleNormal="100" zoomScaleSheetLayoutView="100" workbookViewId="0">
      <selection activeCell="B30" sqref="B30"/>
    </sheetView>
  </sheetViews>
  <sheetFormatPr defaultRowHeight="15.75" x14ac:dyDescent="0.25"/>
  <cols>
    <col min="1" max="1" width="5.7109375" style="1" customWidth="1"/>
    <col min="2" max="2" width="48.5703125" style="1" customWidth="1"/>
    <col min="3" max="3" width="5.28515625" style="2" customWidth="1"/>
    <col min="4" max="4" width="8" style="3" bestFit="1" customWidth="1"/>
    <col min="5" max="5" width="17.28515625" style="1" customWidth="1"/>
    <col min="6" max="6" width="20.85546875" style="1" customWidth="1"/>
    <col min="7" max="7" width="22.85546875" style="1" customWidth="1"/>
    <col min="8" max="8" width="14.140625" style="1" bestFit="1" customWidth="1"/>
    <col min="9" max="9" width="16.5703125" style="1" customWidth="1"/>
    <col min="10" max="16384" width="9.140625" style="1"/>
  </cols>
  <sheetData>
    <row r="1" spans="1:9" ht="18.75" customHeight="1" x14ac:dyDescent="0.25"/>
    <row r="2" spans="1:9" ht="30" customHeight="1" x14ac:dyDescent="0.25">
      <c r="A2" s="173" t="s">
        <v>101</v>
      </c>
      <c r="B2" s="173"/>
      <c r="C2" s="173"/>
      <c r="D2" s="173"/>
      <c r="E2" s="173"/>
      <c r="F2" s="173"/>
      <c r="G2" s="173"/>
      <c r="H2" s="173"/>
      <c r="I2" s="173"/>
    </row>
    <row r="3" spans="1:9" ht="33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4" t="s">
        <v>8</v>
      </c>
    </row>
    <row r="4" spans="1:9" ht="24" customHeight="1" x14ac:dyDescent="0.25">
      <c r="A4" s="115" t="s">
        <v>9</v>
      </c>
      <c r="B4" s="116" t="s">
        <v>102</v>
      </c>
      <c r="C4" s="116"/>
      <c r="D4" s="116"/>
      <c r="E4" s="116"/>
      <c r="F4" s="116"/>
      <c r="G4" s="116"/>
      <c r="H4" s="116"/>
      <c r="I4" s="116"/>
    </row>
    <row r="5" spans="1:9" ht="21.75" customHeight="1" x14ac:dyDescent="0.25">
      <c r="A5" s="37" t="s">
        <v>91</v>
      </c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6">
        <v>1</v>
      </c>
      <c r="B6" s="7" t="s">
        <v>53</v>
      </c>
      <c r="C6" s="8"/>
      <c r="D6" s="7"/>
      <c r="E6" s="9"/>
      <c r="F6" s="10"/>
      <c r="G6" s="38" t="s">
        <v>12</v>
      </c>
      <c r="H6" s="11"/>
      <c r="I6" s="12"/>
    </row>
    <row r="7" spans="1:9" x14ac:dyDescent="0.25">
      <c r="A7" s="6">
        <v>2</v>
      </c>
      <c r="B7" s="7" t="s">
        <v>29</v>
      </c>
      <c r="C7" s="8"/>
      <c r="D7" s="7"/>
      <c r="E7" s="9"/>
      <c r="F7" s="10"/>
      <c r="G7" s="26" t="s">
        <v>298</v>
      </c>
      <c r="H7" s="11"/>
      <c r="I7" s="12"/>
    </row>
    <row r="8" spans="1:9" ht="31.5" x14ac:dyDescent="0.25">
      <c r="A8" s="6">
        <v>3</v>
      </c>
      <c r="B8" s="7" t="s">
        <v>31</v>
      </c>
      <c r="C8" s="8"/>
      <c r="D8" s="7"/>
      <c r="E8" s="9"/>
      <c r="F8" s="10"/>
      <c r="G8" s="38" t="s">
        <v>12</v>
      </c>
      <c r="H8" s="11"/>
      <c r="I8" s="12"/>
    </row>
    <row r="9" spans="1:9" x14ac:dyDescent="0.25">
      <c r="A9" s="6">
        <v>4</v>
      </c>
      <c r="B9" s="7" t="s">
        <v>32</v>
      </c>
      <c r="C9" s="8"/>
      <c r="D9" s="7"/>
      <c r="E9" s="9"/>
      <c r="F9" s="10"/>
      <c r="G9" s="15" t="s">
        <v>33</v>
      </c>
      <c r="H9" s="11"/>
      <c r="I9" s="12"/>
    </row>
    <row r="10" spans="1:9" x14ac:dyDescent="0.25">
      <c r="A10" s="6">
        <v>5</v>
      </c>
      <c r="B10" s="7" t="s">
        <v>54</v>
      </c>
      <c r="C10" s="8">
        <v>1</v>
      </c>
      <c r="D10" s="7" t="s">
        <v>18</v>
      </c>
      <c r="E10" s="9">
        <v>3000000</v>
      </c>
      <c r="F10" s="10">
        <f>C10*E10</f>
        <v>3000000</v>
      </c>
      <c r="G10" s="10" t="s">
        <v>299</v>
      </c>
      <c r="H10" s="11"/>
      <c r="I10" s="12"/>
    </row>
    <row r="11" spans="1:9" ht="21.75" customHeight="1" x14ac:dyDescent="0.25">
      <c r="A11" s="37" t="s">
        <v>92</v>
      </c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6">
        <v>1</v>
      </c>
      <c r="B12" s="7" t="s">
        <v>10</v>
      </c>
      <c r="C12" s="8">
        <v>12</v>
      </c>
      <c r="D12" s="7" t="s">
        <v>11</v>
      </c>
      <c r="E12" s="9">
        <f>[1]TU!C101</f>
        <v>79850500</v>
      </c>
      <c r="F12" s="10">
        <f>C12*E12</f>
        <v>958206000</v>
      </c>
      <c r="G12" s="10" t="s">
        <v>12</v>
      </c>
      <c r="H12" s="11" t="s">
        <v>13</v>
      </c>
      <c r="I12" s="12"/>
    </row>
    <row r="13" spans="1:9" x14ac:dyDescent="0.25">
      <c r="A13" s="6">
        <v>2</v>
      </c>
      <c r="B13" s="7" t="s">
        <v>16</v>
      </c>
      <c r="C13" s="8">
        <v>12</v>
      </c>
      <c r="D13" s="7" t="s">
        <v>11</v>
      </c>
      <c r="E13" s="9">
        <v>50000</v>
      </c>
      <c r="F13" s="10">
        <f>C13*E13</f>
        <v>600000</v>
      </c>
      <c r="G13" s="10" t="s">
        <v>12</v>
      </c>
      <c r="H13" s="11" t="s">
        <v>15</v>
      </c>
      <c r="I13" s="12"/>
    </row>
    <row r="14" spans="1:9" x14ac:dyDescent="0.25">
      <c r="A14" s="6">
        <v>3</v>
      </c>
      <c r="B14" s="7" t="s">
        <v>17</v>
      </c>
      <c r="C14" s="8">
        <v>1</v>
      </c>
      <c r="D14" s="7" t="s">
        <v>18</v>
      </c>
      <c r="E14" s="9">
        <v>200000</v>
      </c>
      <c r="F14" s="10">
        <f>C14*E14</f>
        <v>200000</v>
      </c>
      <c r="G14" s="10" t="s">
        <v>12</v>
      </c>
      <c r="H14" s="11" t="s">
        <v>15</v>
      </c>
      <c r="I14" s="12"/>
    </row>
    <row r="15" spans="1:9" x14ac:dyDescent="0.25">
      <c r="A15" s="6">
        <v>4</v>
      </c>
      <c r="B15" s="7" t="s">
        <v>20</v>
      </c>
      <c r="C15" s="8">
        <v>12</v>
      </c>
      <c r="D15" s="7" t="s">
        <v>11</v>
      </c>
      <c r="E15" s="9">
        <f>[1]TU!C79</f>
        <v>3952500</v>
      </c>
      <c r="F15" s="10">
        <f>C15*E15</f>
        <v>47430000</v>
      </c>
      <c r="G15" s="10" t="s">
        <v>12</v>
      </c>
      <c r="H15" s="11" t="s">
        <v>15</v>
      </c>
      <c r="I15" s="12"/>
    </row>
    <row r="16" spans="1:9" ht="21.75" customHeight="1" x14ac:dyDescent="0.25">
      <c r="A16" s="37" t="s">
        <v>93</v>
      </c>
      <c r="B16" s="37"/>
      <c r="C16" s="37"/>
      <c r="D16" s="37"/>
      <c r="E16" s="37"/>
      <c r="F16" s="37"/>
      <c r="G16" s="37"/>
      <c r="H16" s="37"/>
      <c r="I16" s="37"/>
    </row>
    <row r="17" spans="1:9" x14ac:dyDescent="0.25">
      <c r="A17" s="6">
        <v>1</v>
      </c>
      <c r="B17" s="7" t="s">
        <v>42</v>
      </c>
      <c r="C17" s="8"/>
      <c r="D17" s="7"/>
      <c r="E17" s="9"/>
      <c r="F17" s="10"/>
      <c r="G17" s="10" t="s">
        <v>12</v>
      </c>
      <c r="H17" s="11"/>
      <c r="I17" s="12"/>
    </row>
    <row r="18" spans="1:9" x14ac:dyDescent="0.25">
      <c r="A18" s="6">
        <v>2</v>
      </c>
      <c r="B18" s="7" t="s">
        <v>45</v>
      </c>
      <c r="C18" s="8"/>
      <c r="D18" s="7"/>
      <c r="E18" s="9"/>
      <c r="F18" s="10"/>
      <c r="G18" s="10" t="s">
        <v>12</v>
      </c>
      <c r="H18" s="11"/>
      <c r="I18" s="12"/>
    </row>
    <row r="19" spans="1:9" x14ac:dyDescent="0.25">
      <c r="A19" s="6">
        <v>3</v>
      </c>
      <c r="B19" s="7" t="s">
        <v>46</v>
      </c>
      <c r="C19" s="8"/>
      <c r="D19" s="7"/>
      <c r="E19" s="9"/>
      <c r="F19" s="10"/>
      <c r="G19" s="10" t="s">
        <v>12</v>
      </c>
      <c r="H19" s="11"/>
      <c r="I19" s="12"/>
    </row>
    <row r="20" spans="1:9" ht="31.5" x14ac:dyDescent="0.25">
      <c r="A20" s="6">
        <v>4</v>
      </c>
      <c r="B20" s="7" t="s">
        <v>43</v>
      </c>
      <c r="C20" s="8"/>
      <c r="D20" s="7"/>
      <c r="E20" s="9"/>
      <c r="F20" s="10"/>
      <c r="G20" s="10" t="s">
        <v>12</v>
      </c>
      <c r="H20" s="11"/>
      <c r="I20" s="12"/>
    </row>
    <row r="21" spans="1:9" ht="31.5" x14ac:dyDescent="0.25">
      <c r="A21" s="6">
        <v>5</v>
      </c>
      <c r="B21" s="7" t="s">
        <v>19</v>
      </c>
      <c r="C21" s="8">
        <v>12</v>
      </c>
      <c r="D21" s="7" t="s">
        <v>11</v>
      </c>
      <c r="E21" s="9">
        <v>250000</v>
      </c>
      <c r="F21" s="10">
        <f>C21*E21</f>
        <v>3000000</v>
      </c>
      <c r="G21" s="10" t="s">
        <v>12</v>
      </c>
      <c r="H21" s="11" t="s">
        <v>13</v>
      </c>
      <c r="I21" s="12"/>
    </row>
    <row r="22" spans="1:9" x14ac:dyDescent="0.25">
      <c r="A22" s="6">
        <v>6</v>
      </c>
      <c r="B22" s="7" t="s">
        <v>14</v>
      </c>
      <c r="C22" s="8">
        <v>12</v>
      </c>
      <c r="D22" s="7" t="s">
        <v>11</v>
      </c>
      <c r="E22" s="9">
        <f>[1]TU!C91</f>
        <v>1567000</v>
      </c>
      <c r="F22" s="10">
        <f t="shared" ref="F22" si="0">C22*E22</f>
        <v>18804000</v>
      </c>
      <c r="G22" s="10" t="s">
        <v>12</v>
      </c>
      <c r="H22" s="11" t="s">
        <v>15</v>
      </c>
      <c r="I22" s="12"/>
    </row>
    <row r="23" spans="1:9" ht="47.25" x14ac:dyDescent="0.25">
      <c r="A23" s="6">
        <v>7</v>
      </c>
      <c r="B23" s="7" t="s">
        <v>21</v>
      </c>
      <c r="C23" s="8">
        <v>12</v>
      </c>
      <c r="D23" s="7" t="s">
        <v>11</v>
      </c>
      <c r="E23" s="9">
        <f>[1]TU!C96+[1]TU!C97+[1]TU!C98+[1]TU!C99</f>
        <v>1645500</v>
      </c>
      <c r="F23" s="10">
        <f>C23*E23</f>
        <v>19746000</v>
      </c>
      <c r="G23" s="10" t="s">
        <v>12</v>
      </c>
      <c r="H23" s="11" t="s">
        <v>15</v>
      </c>
      <c r="I23" s="13" t="s">
        <v>22</v>
      </c>
    </row>
    <row r="24" spans="1:9" x14ac:dyDescent="0.25">
      <c r="A24" s="6">
        <v>8</v>
      </c>
      <c r="B24" s="7" t="s">
        <v>23</v>
      </c>
      <c r="C24" s="8">
        <v>1</v>
      </c>
      <c r="D24" s="7" t="s">
        <v>18</v>
      </c>
      <c r="E24" s="9">
        <v>13125200</v>
      </c>
      <c r="F24" s="10">
        <f>C24*E24</f>
        <v>13125200</v>
      </c>
      <c r="G24" s="10" t="s">
        <v>12</v>
      </c>
      <c r="H24" s="11" t="s">
        <v>13</v>
      </c>
      <c r="I24" s="12"/>
    </row>
    <row r="25" spans="1:9" x14ac:dyDescent="0.25">
      <c r="A25" s="6">
        <v>9</v>
      </c>
      <c r="B25" s="7" t="s">
        <v>24</v>
      </c>
      <c r="C25" s="8">
        <v>1</v>
      </c>
      <c r="D25" s="7" t="s">
        <v>18</v>
      </c>
      <c r="E25" s="9">
        <f>F25</f>
        <v>1214500</v>
      </c>
      <c r="F25" s="10">
        <v>1214500</v>
      </c>
      <c r="G25" s="10" t="s">
        <v>12</v>
      </c>
      <c r="H25" s="11" t="s">
        <v>15</v>
      </c>
      <c r="I25" s="12"/>
    </row>
    <row r="26" spans="1:9" ht="31.5" x14ac:dyDescent="0.25">
      <c r="A26" s="6">
        <v>10</v>
      </c>
      <c r="B26" s="7" t="s">
        <v>55</v>
      </c>
      <c r="C26" s="8"/>
      <c r="D26" s="7"/>
      <c r="E26" s="9"/>
      <c r="F26" s="10"/>
      <c r="G26" s="10" t="s">
        <v>12</v>
      </c>
      <c r="H26" s="11"/>
      <c r="I26" s="12"/>
    </row>
    <row r="27" spans="1:9" ht="20.25" customHeight="1" x14ac:dyDescent="0.25">
      <c r="A27" s="37" t="s">
        <v>355</v>
      </c>
      <c r="B27" s="37"/>
      <c r="C27" s="37"/>
      <c r="D27" s="37"/>
      <c r="E27" s="37"/>
      <c r="F27" s="37"/>
      <c r="G27" s="37"/>
      <c r="H27" s="37"/>
      <c r="I27" s="37"/>
    </row>
    <row r="28" spans="1:9" x14ac:dyDescent="0.25">
      <c r="A28" s="8">
        <v>1</v>
      </c>
      <c r="B28" s="7" t="s">
        <v>25</v>
      </c>
      <c r="C28" s="8"/>
      <c r="D28" s="7"/>
      <c r="E28" s="9"/>
      <c r="F28" s="10"/>
      <c r="G28" s="10" t="s">
        <v>12</v>
      </c>
      <c r="H28" s="11"/>
      <c r="I28" s="12"/>
    </row>
    <row r="29" spans="1:9" ht="31.5" x14ac:dyDescent="0.25">
      <c r="A29" s="6">
        <v>2</v>
      </c>
      <c r="B29" s="7" t="s">
        <v>26</v>
      </c>
      <c r="C29" s="8">
        <v>12</v>
      </c>
      <c r="D29" s="7" t="s">
        <v>11</v>
      </c>
      <c r="E29" s="9">
        <v>100000</v>
      </c>
      <c r="F29" s="10">
        <f>C29*E29</f>
        <v>1200000</v>
      </c>
      <c r="G29" s="10" t="s">
        <v>12</v>
      </c>
      <c r="H29" s="11"/>
      <c r="I29" s="12"/>
    </row>
    <row r="30" spans="1:9" x14ac:dyDescent="0.25">
      <c r="A30" s="8">
        <v>3</v>
      </c>
      <c r="B30" s="7" t="s">
        <v>27</v>
      </c>
      <c r="C30" s="8"/>
      <c r="D30" s="7"/>
      <c r="E30" s="9"/>
      <c r="F30" s="10"/>
      <c r="G30" s="10" t="s">
        <v>12</v>
      </c>
      <c r="H30" s="11"/>
      <c r="I30" s="12"/>
    </row>
    <row r="31" spans="1:9" x14ac:dyDescent="0.25">
      <c r="A31" s="6">
        <v>4</v>
      </c>
      <c r="B31" s="7" t="s">
        <v>28</v>
      </c>
      <c r="C31" s="8"/>
      <c r="D31" s="7"/>
      <c r="E31" s="9"/>
      <c r="F31" s="10"/>
      <c r="G31" s="10" t="s">
        <v>12</v>
      </c>
      <c r="H31" s="11"/>
      <c r="I31" s="12"/>
    </row>
    <row r="32" spans="1:9" ht="14.25" customHeight="1" x14ac:dyDescent="0.25">
      <c r="A32" s="8">
        <v>5</v>
      </c>
      <c r="B32" s="7" t="s">
        <v>367</v>
      </c>
      <c r="C32" s="8"/>
      <c r="D32" s="7"/>
      <c r="E32" s="9"/>
      <c r="F32" s="10"/>
      <c r="G32" s="10" t="s">
        <v>12</v>
      </c>
      <c r="H32" s="11"/>
      <c r="I32" s="12"/>
    </row>
    <row r="33" spans="1:9" x14ac:dyDescent="0.25">
      <c r="A33" s="6">
        <v>6</v>
      </c>
      <c r="B33" s="150" t="s">
        <v>35</v>
      </c>
      <c r="C33" s="8"/>
      <c r="D33" s="7"/>
      <c r="E33" s="9"/>
      <c r="F33" s="10"/>
      <c r="G33" s="10" t="s">
        <v>12</v>
      </c>
      <c r="H33" s="11"/>
      <c r="I33" s="12"/>
    </row>
    <row r="34" spans="1:9" x14ac:dyDescent="0.25">
      <c r="A34" s="8">
        <v>7</v>
      </c>
      <c r="B34" s="59" t="s">
        <v>36</v>
      </c>
      <c r="C34" s="8"/>
      <c r="D34" s="7"/>
      <c r="E34" s="9"/>
      <c r="F34" s="10"/>
      <c r="G34" s="10" t="s">
        <v>12</v>
      </c>
      <c r="H34" s="11"/>
      <c r="I34" s="12"/>
    </row>
    <row r="35" spans="1:9" x14ac:dyDescent="0.25">
      <c r="A35" s="6">
        <v>8</v>
      </c>
      <c r="B35" s="150" t="s">
        <v>37</v>
      </c>
      <c r="C35" s="8"/>
      <c r="D35" s="7"/>
      <c r="E35" s="9"/>
      <c r="F35" s="10"/>
      <c r="G35" s="10" t="s">
        <v>12</v>
      </c>
      <c r="H35" s="11"/>
      <c r="I35" s="12"/>
    </row>
    <row r="36" spans="1:9" x14ac:dyDescent="0.25">
      <c r="A36" s="8">
        <v>9</v>
      </c>
      <c r="B36" s="7" t="s">
        <v>94</v>
      </c>
      <c r="C36" s="8"/>
      <c r="D36" s="7"/>
      <c r="E36" s="9"/>
      <c r="F36" s="10"/>
      <c r="G36" s="10" t="s">
        <v>12</v>
      </c>
      <c r="H36" s="11"/>
      <c r="I36" s="12"/>
    </row>
    <row r="37" spans="1:9" ht="31.5" x14ac:dyDescent="0.25">
      <c r="A37" s="8">
        <v>10</v>
      </c>
      <c r="B37" s="7" t="s">
        <v>96</v>
      </c>
      <c r="C37" s="8"/>
      <c r="D37" s="7"/>
      <c r="E37" s="9"/>
      <c r="F37" s="10"/>
      <c r="G37" s="10" t="s">
        <v>12</v>
      </c>
      <c r="H37" s="11"/>
      <c r="I37" s="12"/>
    </row>
    <row r="38" spans="1:9" ht="31.5" x14ac:dyDescent="0.25">
      <c r="A38" s="8">
        <v>11</v>
      </c>
      <c r="B38" s="7" t="s">
        <v>34</v>
      </c>
      <c r="C38" s="8"/>
      <c r="D38" s="7"/>
      <c r="E38" s="9"/>
      <c r="F38" s="10"/>
      <c r="G38" s="15" t="s">
        <v>33</v>
      </c>
      <c r="H38" s="11"/>
      <c r="I38" s="12"/>
    </row>
    <row r="39" spans="1:9" ht="21.75" customHeight="1" x14ac:dyDescent="0.25">
      <c r="A39" s="37" t="s">
        <v>95</v>
      </c>
      <c r="B39" s="37"/>
      <c r="C39" s="37"/>
      <c r="D39" s="37"/>
      <c r="E39" s="37"/>
      <c r="F39" s="37"/>
      <c r="G39" s="37"/>
      <c r="H39" s="37"/>
      <c r="I39" s="37"/>
    </row>
    <row r="40" spans="1:9" ht="63" x14ac:dyDescent="0.25">
      <c r="A40" s="6">
        <v>1</v>
      </c>
      <c r="B40" s="7" t="s">
        <v>38</v>
      </c>
      <c r="C40" s="8"/>
      <c r="D40" s="7"/>
      <c r="E40" s="9"/>
      <c r="F40" s="10"/>
      <c r="G40" s="10" t="s">
        <v>12</v>
      </c>
      <c r="H40" s="11"/>
      <c r="I40" s="12"/>
    </row>
    <row r="41" spans="1:9" ht="31.5" x14ac:dyDescent="0.25">
      <c r="A41" s="6">
        <v>2</v>
      </c>
      <c r="B41" s="7" t="s">
        <v>39</v>
      </c>
      <c r="C41" s="8"/>
      <c r="D41" s="7"/>
      <c r="E41" s="9"/>
      <c r="F41" s="10"/>
      <c r="G41" s="10" t="s">
        <v>12</v>
      </c>
      <c r="H41" s="11"/>
      <c r="I41" s="12"/>
    </row>
    <row r="42" spans="1:9" ht="31.5" x14ac:dyDescent="0.25">
      <c r="A42" s="6">
        <v>3</v>
      </c>
      <c r="B42" s="7" t="s">
        <v>40</v>
      </c>
      <c r="C42" s="8"/>
      <c r="D42" s="7"/>
      <c r="E42" s="9"/>
      <c r="F42" s="10"/>
      <c r="G42" s="10" t="s">
        <v>12</v>
      </c>
      <c r="H42" s="11"/>
      <c r="I42" s="12"/>
    </row>
    <row r="43" spans="1:9" x14ac:dyDescent="0.25">
      <c r="A43" s="6">
        <v>4</v>
      </c>
      <c r="B43" s="7" t="s">
        <v>41</v>
      </c>
      <c r="C43" s="8"/>
      <c r="D43" s="7"/>
      <c r="E43" s="9"/>
      <c r="F43" s="10"/>
      <c r="G43" s="10" t="s">
        <v>12</v>
      </c>
      <c r="H43" s="11"/>
      <c r="I43" s="12"/>
    </row>
    <row r="44" spans="1:9" x14ac:dyDescent="0.25">
      <c r="A44" s="6">
        <v>5</v>
      </c>
      <c r="B44" s="7" t="s">
        <v>44</v>
      </c>
      <c r="C44" s="8"/>
      <c r="D44" s="7"/>
      <c r="E44" s="9"/>
      <c r="F44" s="10"/>
      <c r="G44" s="10" t="s">
        <v>12</v>
      </c>
      <c r="H44" s="11"/>
      <c r="I44" s="12"/>
    </row>
    <row r="45" spans="1:9" ht="31.5" x14ac:dyDescent="0.25">
      <c r="A45" s="6">
        <v>6</v>
      </c>
      <c r="B45" s="7" t="s">
        <v>47</v>
      </c>
      <c r="C45" s="8"/>
      <c r="D45" s="7"/>
      <c r="E45" s="9"/>
      <c r="F45" s="10"/>
      <c r="G45" s="10" t="s">
        <v>12</v>
      </c>
      <c r="H45" s="11"/>
      <c r="I45" s="12"/>
    </row>
    <row r="46" spans="1:9" x14ac:dyDescent="0.25">
      <c r="A46" s="6">
        <v>7</v>
      </c>
      <c r="B46" s="7" t="s">
        <v>48</v>
      </c>
      <c r="C46" s="8"/>
      <c r="D46" s="7"/>
      <c r="E46" s="9"/>
      <c r="F46" s="10"/>
      <c r="G46" s="10" t="s">
        <v>12</v>
      </c>
      <c r="H46" s="11"/>
      <c r="I46" s="12"/>
    </row>
    <row r="47" spans="1:9" x14ac:dyDescent="0.25">
      <c r="A47" s="6">
        <v>8</v>
      </c>
      <c r="B47" s="7" t="s">
        <v>49</v>
      </c>
      <c r="C47" s="8"/>
      <c r="D47" s="7"/>
      <c r="E47" s="9"/>
      <c r="F47" s="10"/>
      <c r="G47" s="10" t="s">
        <v>12</v>
      </c>
      <c r="H47" s="11"/>
      <c r="I47" s="12"/>
    </row>
    <row r="48" spans="1:9" ht="31.5" x14ac:dyDescent="0.25">
      <c r="A48" s="6">
        <v>9</v>
      </c>
      <c r="B48" s="7" t="s">
        <v>50</v>
      </c>
      <c r="C48" s="8"/>
      <c r="D48" s="7"/>
      <c r="E48" s="9"/>
      <c r="F48" s="10"/>
      <c r="G48" s="10" t="s">
        <v>12</v>
      </c>
      <c r="H48" s="11"/>
      <c r="I48" s="12"/>
    </row>
    <row r="49" spans="1:9" x14ac:dyDescent="0.25">
      <c r="A49" s="6">
        <v>10</v>
      </c>
      <c r="B49" s="7" t="s">
        <v>51</v>
      </c>
      <c r="C49" s="8"/>
      <c r="D49" s="7"/>
      <c r="E49" s="9"/>
      <c r="F49" s="10"/>
      <c r="G49" s="10" t="s">
        <v>12</v>
      </c>
      <c r="H49" s="11"/>
      <c r="I49" s="12"/>
    </row>
    <row r="50" spans="1:9" ht="47.25" x14ac:dyDescent="0.25">
      <c r="A50" s="6">
        <v>11</v>
      </c>
      <c r="B50" s="7" t="s">
        <v>52</v>
      </c>
      <c r="C50" s="8"/>
      <c r="D50" s="7"/>
      <c r="E50" s="9"/>
      <c r="F50" s="10"/>
      <c r="G50" s="10" t="s">
        <v>12</v>
      </c>
      <c r="H50" s="11"/>
      <c r="I50" s="12"/>
    </row>
    <row r="51" spans="1:9" x14ac:dyDescent="0.25">
      <c r="A51" s="6"/>
      <c r="B51" s="7"/>
      <c r="C51" s="8"/>
      <c r="D51" s="7"/>
      <c r="E51" s="9"/>
      <c r="F51" s="10"/>
      <c r="G51" s="10"/>
      <c r="H51" s="11"/>
      <c r="I51" s="12"/>
    </row>
    <row r="52" spans="1:9" ht="21.75" customHeight="1" x14ac:dyDescent="0.25">
      <c r="A52" s="37" t="s">
        <v>97</v>
      </c>
      <c r="B52" s="37"/>
      <c r="C52" s="37"/>
      <c r="D52" s="37"/>
      <c r="E52" s="37"/>
      <c r="F52" s="37"/>
      <c r="G52" s="37"/>
      <c r="H52" s="37"/>
      <c r="I52" s="37"/>
    </row>
    <row r="53" spans="1:9" ht="31.5" x14ac:dyDescent="0.25">
      <c r="A53" s="6">
        <v>1</v>
      </c>
      <c r="B53" s="7" t="s">
        <v>30</v>
      </c>
      <c r="C53" s="8"/>
      <c r="D53" s="7"/>
      <c r="E53" s="9"/>
      <c r="F53" s="10"/>
      <c r="G53" s="10" t="s">
        <v>12</v>
      </c>
      <c r="H53" s="11"/>
      <c r="I53" s="12"/>
    </row>
    <row r="54" spans="1:9" x14ac:dyDescent="0.25">
      <c r="A54" s="6">
        <v>2</v>
      </c>
      <c r="B54" s="7" t="s">
        <v>368</v>
      </c>
      <c r="C54" s="8"/>
      <c r="D54" s="7"/>
      <c r="E54" s="9"/>
      <c r="F54" s="10"/>
      <c r="G54" s="10" t="s">
        <v>12</v>
      </c>
      <c r="H54" s="11"/>
      <c r="I54" s="12"/>
    </row>
    <row r="55" spans="1:9" x14ac:dyDescent="0.25">
      <c r="A55" s="6">
        <v>3</v>
      </c>
      <c r="B55" s="7" t="s">
        <v>369</v>
      </c>
      <c r="C55" s="8"/>
      <c r="D55" s="7"/>
      <c r="E55" s="9"/>
      <c r="F55" s="10"/>
      <c r="G55" s="10" t="s">
        <v>370</v>
      </c>
      <c r="H55" s="11"/>
      <c r="I55" s="12"/>
    </row>
    <row r="56" spans="1:9" ht="21.75" customHeight="1" x14ac:dyDescent="0.25">
      <c r="A56" s="37" t="s">
        <v>98</v>
      </c>
      <c r="B56" s="37"/>
      <c r="C56" s="37"/>
      <c r="D56" s="37"/>
      <c r="E56" s="37"/>
      <c r="F56" s="37"/>
      <c r="G56" s="37"/>
      <c r="H56" s="37"/>
      <c r="I56" s="37"/>
    </row>
    <row r="57" spans="1:9" ht="31.5" x14ac:dyDescent="0.25">
      <c r="A57" s="6">
        <v>1</v>
      </c>
      <c r="B57" s="7" t="s">
        <v>30</v>
      </c>
      <c r="C57" s="8"/>
      <c r="D57" s="7"/>
      <c r="E57" s="9"/>
      <c r="F57" s="10"/>
      <c r="G57" s="10" t="s">
        <v>12</v>
      </c>
      <c r="H57" s="11"/>
      <c r="I57" s="12"/>
    </row>
    <row r="58" spans="1:9" x14ac:dyDescent="0.25">
      <c r="A58" s="6">
        <v>2</v>
      </c>
      <c r="B58" s="7" t="s">
        <v>56</v>
      </c>
      <c r="C58" s="8"/>
      <c r="D58" s="7"/>
      <c r="E58" s="9"/>
      <c r="F58" s="10"/>
      <c r="G58" s="10" t="s">
        <v>12</v>
      </c>
      <c r="H58" s="11"/>
      <c r="I58" s="12"/>
    </row>
    <row r="59" spans="1:9" ht="21.75" customHeight="1" x14ac:dyDescent="0.25">
      <c r="A59" s="37" t="s">
        <v>99</v>
      </c>
      <c r="B59" s="37"/>
      <c r="C59" s="37"/>
      <c r="D59" s="37"/>
      <c r="E59" s="37"/>
      <c r="F59" s="37"/>
      <c r="G59" s="37"/>
      <c r="H59" s="37"/>
      <c r="I59" s="37"/>
    </row>
    <row r="60" spans="1:9" x14ac:dyDescent="0.25">
      <c r="A60" s="6">
        <v>1</v>
      </c>
      <c r="B60" s="7" t="s">
        <v>100</v>
      </c>
      <c r="C60" s="8"/>
      <c r="D60" s="7"/>
      <c r="E60" s="9"/>
      <c r="F60" s="10"/>
      <c r="G60" s="10" t="s">
        <v>12</v>
      </c>
      <c r="H60" s="11"/>
      <c r="I60" s="12"/>
    </row>
    <row r="61" spans="1:9" x14ac:dyDescent="0.25">
      <c r="A61" s="174" t="s">
        <v>57</v>
      </c>
      <c r="B61" s="175"/>
      <c r="C61" s="175"/>
      <c r="D61" s="175"/>
      <c r="E61" s="176"/>
      <c r="F61" s="17">
        <f>SUM(F12:F58)</f>
        <v>1063525700</v>
      </c>
      <c r="G61" s="17"/>
      <c r="H61" s="18"/>
      <c r="I61" s="18"/>
    </row>
    <row r="62" spans="1:9" ht="27" customHeight="1" x14ac:dyDescent="0.25">
      <c r="A62" s="115" t="s">
        <v>58</v>
      </c>
      <c r="B62" s="117" t="s">
        <v>59</v>
      </c>
      <c r="C62" s="118"/>
      <c r="D62" s="119"/>
      <c r="E62" s="120"/>
      <c r="F62" s="120"/>
      <c r="G62" s="120"/>
      <c r="H62" s="120"/>
      <c r="I62" s="120"/>
    </row>
    <row r="63" spans="1:9" x14ac:dyDescent="0.25">
      <c r="A63" s="14">
        <v>1</v>
      </c>
      <c r="B63" s="19" t="s">
        <v>225</v>
      </c>
      <c r="C63" s="6">
        <v>1</v>
      </c>
      <c r="D63" s="11" t="s">
        <v>18</v>
      </c>
      <c r="E63" s="19"/>
      <c r="F63" s="96">
        <v>200000</v>
      </c>
      <c r="G63" s="93">
        <v>43983</v>
      </c>
      <c r="H63" s="87" t="s">
        <v>230</v>
      </c>
      <c r="I63" s="19"/>
    </row>
    <row r="64" spans="1:9" x14ac:dyDescent="0.25">
      <c r="A64" s="14">
        <v>2</v>
      </c>
      <c r="B64" s="19" t="s">
        <v>226</v>
      </c>
      <c r="C64" s="6">
        <v>1</v>
      </c>
      <c r="D64" s="11" t="s">
        <v>18</v>
      </c>
      <c r="E64" s="19"/>
      <c r="F64" s="97">
        <v>800000</v>
      </c>
      <c r="G64" s="94">
        <v>44013</v>
      </c>
      <c r="H64" s="87" t="s">
        <v>230</v>
      </c>
      <c r="I64" s="19"/>
    </row>
    <row r="65" spans="1:9" x14ac:dyDescent="0.25">
      <c r="A65" s="14">
        <v>3</v>
      </c>
      <c r="B65" s="19" t="s">
        <v>227</v>
      </c>
      <c r="C65" s="6">
        <v>1</v>
      </c>
      <c r="D65" s="11" t="s">
        <v>18</v>
      </c>
      <c r="E65" s="19"/>
      <c r="F65" s="97">
        <v>50000000</v>
      </c>
      <c r="G65" s="68" t="s">
        <v>12</v>
      </c>
      <c r="H65" s="87" t="s">
        <v>230</v>
      </c>
      <c r="I65" s="19"/>
    </row>
    <row r="66" spans="1:9" x14ac:dyDescent="0.25">
      <c r="A66" s="14">
        <v>4</v>
      </c>
      <c r="B66" s="19" t="s">
        <v>228</v>
      </c>
      <c r="C66" s="6">
        <v>1</v>
      </c>
      <c r="D66" s="11" t="s">
        <v>18</v>
      </c>
      <c r="E66" s="19"/>
      <c r="F66" s="97">
        <v>10000000</v>
      </c>
      <c r="G66" s="68" t="s">
        <v>12</v>
      </c>
      <c r="H66" s="87" t="s">
        <v>230</v>
      </c>
      <c r="I66" s="19"/>
    </row>
    <row r="67" spans="1:9" x14ac:dyDescent="0.25">
      <c r="A67" s="14">
        <v>5</v>
      </c>
      <c r="B67" s="19" t="s">
        <v>229</v>
      </c>
      <c r="C67" s="6">
        <v>1</v>
      </c>
      <c r="D67" s="11" t="s">
        <v>18</v>
      </c>
      <c r="E67" s="19"/>
      <c r="F67" s="97">
        <v>3500000</v>
      </c>
      <c r="G67" s="94">
        <v>44197</v>
      </c>
      <c r="H67" s="87" t="s">
        <v>230</v>
      </c>
      <c r="I67" s="19"/>
    </row>
    <row r="68" spans="1:9" x14ac:dyDescent="0.25">
      <c r="A68" s="14">
        <v>6</v>
      </c>
      <c r="B68" s="16" t="s">
        <v>297</v>
      </c>
      <c r="C68" s="6"/>
      <c r="D68" s="11"/>
      <c r="E68" s="19"/>
      <c r="F68" s="95">
        <v>15000000</v>
      </c>
      <c r="G68" s="68" t="s">
        <v>12</v>
      </c>
      <c r="H68" s="87" t="s">
        <v>230</v>
      </c>
      <c r="I68" s="19"/>
    </row>
    <row r="69" spans="1:9" x14ac:dyDescent="0.25">
      <c r="A69" s="37" t="s">
        <v>231</v>
      </c>
      <c r="B69" s="37"/>
      <c r="C69" s="37"/>
      <c r="D69" s="37"/>
      <c r="E69" s="37"/>
      <c r="F69" s="37"/>
      <c r="G69" s="37"/>
      <c r="H69" s="37"/>
      <c r="I69" s="37"/>
    </row>
    <row r="70" spans="1:9" x14ac:dyDescent="0.25">
      <c r="A70" s="14">
        <v>1</v>
      </c>
      <c r="B70" s="7" t="s">
        <v>232</v>
      </c>
      <c r="C70" s="6"/>
      <c r="D70" s="11"/>
      <c r="E70" s="19"/>
      <c r="F70" s="97">
        <v>500000</v>
      </c>
      <c r="G70" s="99">
        <v>44044</v>
      </c>
      <c r="H70" s="87" t="s">
        <v>230</v>
      </c>
      <c r="I70" s="19"/>
    </row>
    <row r="71" spans="1:9" x14ac:dyDescent="0.25">
      <c r="A71" s="14">
        <v>2</v>
      </c>
      <c r="B71" s="7" t="s">
        <v>233</v>
      </c>
      <c r="C71" s="6"/>
      <c r="D71" s="11"/>
      <c r="E71" s="19"/>
      <c r="F71" s="97">
        <v>200000</v>
      </c>
      <c r="G71" s="99">
        <v>43983</v>
      </c>
      <c r="H71" s="87" t="s">
        <v>230</v>
      </c>
      <c r="I71" s="19"/>
    </row>
    <row r="72" spans="1:9" ht="31.5" x14ac:dyDescent="0.25">
      <c r="A72" s="14">
        <v>3</v>
      </c>
      <c r="B72" s="7" t="s">
        <v>234</v>
      </c>
      <c r="C72" s="6"/>
      <c r="D72" s="11"/>
      <c r="E72" s="19"/>
      <c r="F72" s="101">
        <v>3000000</v>
      </c>
      <c r="G72" s="100"/>
      <c r="H72" s="87" t="s">
        <v>230</v>
      </c>
      <c r="I72" s="19"/>
    </row>
    <row r="73" spans="1:9" x14ac:dyDescent="0.25">
      <c r="A73" s="14">
        <v>4</v>
      </c>
      <c r="B73" s="7" t="s">
        <v>235</v>
      </c>
      <c r="C73" s="6"/>
      <c r="D73" s="11"/>
      <c r="E73" s="19"/>
      <c r="F73" s="97"/>
      <c r="G73" s="100" t="s">
        <v>12</v>
      </c>
      <c r="H73" s="87" t="s">
        <v>230</v>
      </c>
      <c r="I73" s="19"/>
    </row>
    <row r="74" spans="1:9" x14ac:dyDescent="0.25">
      <c r="A74" s="14">
        <v>5</v>
      </c>
      <c r="B74" s="7" t="s">
        <v>236</v>
      </c>
      <c r="C74" s="6"/>
      <c r="D74" s="11"/>
      <c r="E74" s="19"/>
      <c r="F74" s="97">
        <v>300000</v>
      </c>
      <c r="G74" s="100" t="s">
        <v>12</v>
      </c>
      <c r="H74" s="87" t="s">
        <v>230</v>
      </c>
      <c r="I74" s="19"/>
    </row>
    <row r="75" spans="1:9" x14ac:dyDescent="0.25">
      <c r="A75" s="14">
        <v>6</v>
      </c>
      <c r="B75" s="7" t="s">
        <v>237</v>
      </c>
      <c r="C75" s="6"/>
      <c r="D75" s="11"/>
      <c r="E75" s="19"/>
      <c r="F75" s="97">
        <v>1500000</v>
      </c>
      <c r="G75" s="99">
        <v>44075</v>
      </c>
      <c r="H75" s="87" t="s">
        <v>230</v>
      </c>
      <c r="I75" s="19"/>
    </row>
    <row r="76" spans="1:9" x14ac:dyDescent="0.25">
      <c r="A76" s="14">
        <v>7</v>
      </c>
      <c r="B76" s="7" t="s">
        <v>238</v>
      </c>
      <c r="C76" s="6"/>
      <c r="D76" s="11"/>
      <c r="E76" s="19"/>
      <c r="F76" s="102"/>
      <c r="G76" s="100" t="s">
        <v>12</v>
      </c>
      <c r="H76" s="87" t="s">
        <v>230</v>
      </c>
      <c r="I76" s="19"/>
    </row>
    <row r="77" spans="1:9" ht="28.5" x14ac:dyDescent="0.25">
      <c r="A77" s="14">
        <v>8</v>
      </c>
      <c r="B77" s="7" t="s">
        <v>239</v>
      </c>
      <c r="C77" s="6"/>
      <c r="D77" s="11"/>
      <c r="E77" s="19"/>
      <c r="F77" s="102">
        <v>65000000</v>
      </c>
      <c r="G77" s="100" t="s">
        <v>259</v>
      </c>
      <c r="H77" s="87" t="s">
        <v>230</v>
      </c>
      <c r="I77" s="19"/>
    </row>
    <row r="78" spans="1:9" x14ac:dyDescent="0.25">
      <c r="A78" s="14">
        <v>9</v>
      </c>
      <c r="B78" s="7" t="s">
        <v>240</v>
      </c>
      <c r="C78" s="6"/>
      <c r="D78" s="11"/>
      <c r="E78" s="19"/>
      <c r="F78" s="102">
        <v>20000000</v>
      </c>
      <c r="G78" s="99">
        <v>44044</v>
      </c>
      <c r="H78" s="87" t="s">
        <v>230</v>
      </c>
      <c r="I78" s="19"/>
    </row>
    <row r="79" spans="1:9" x14ac:dyDescent="0.25">
      <c r="A79" s="14">
        <v>10</v>
      </c>
      <c r="B79" s="7" t="s">
        <v>241</v>
      </c>
      <c r="C79" s="6"/>
      <c r="D79" s="11"/>
      <c r="E79" s="19"/>
      <c r="F79" s="102">
        <v>25000000</v>
      </c>
      <c r="G79" s="99">
        <v>44105</v>
      </c>
      <c r="H79" s="87" t="s">
        <v>230</v>
      </c>
      <c r="I79" s="19"/>
    </row>
    <row r="80" spans="1:9" ht="31.5" x14ac:dyDescent="0.25">
      <c r="A80" s="14">
        <v>11</v>
      </c>
      <c r="B80" s="7" t="s">
        <v>242</v>
      </c>
      <c r="C80" s="6"/>
      <c r="D80" s="11"/>
      <c r="E80" s="19"/>
      <c r="F80" s="102">
        <v>1000000</v>
      </c>
      <c r="G80" s="99">
        <v>44197</v>
      </c>
      <c r="H80" s="87" t="s">
        <v>230</v>
      </c>
      <c r="I80" s="19"/>
    </row>
    <row r="81" spans="1:9" x14ac:dyDescent="0.25">
      <c r="A81" s="14">
        <v>12</v>
      </c>
      <c r="B81" s="7" t="s">
        <v>243</v>
      </c>
      <c r="C81" s="6"/>
      <c r="D81" s="11"/>
      <c r="E81" s="19"/>
      <c r="F81" s="102">
        <v>15000000</v>
      </c>
      <c r="G81" s="99">
        <v>44228</v>
      </c>
      <c r="H81" s="87" t="s">
        <v>230</v>
      </c>
      <c r="I81" s="19"/>
    </row>
    <row r="82" spans="1:9" x14ac:dyDescent="0.25">
      <c r="A82" s="14">
        <v>13</v>
      </c>
      <c r="B82" s="7" t="s">
        <v>244</v>
      </c>
      <c r="C82" s="6"/>
      <c r="D82" s="11"/>
      <c r="E82" s="19"/>
      <c r="F82" s="102">
        <v>10000000</v>
      </c>
      <c r="G82" s="94">
        <v>44228</v>
      </c>
      <c r="H82" s="87" t="s">
        <v>230</v>
      </c>
      <c r="I82" s="19"/>
    </row>
    <row r="83" spans="1:9" x14ac:dyDescent="0.25">
      <c r="A83" s="14">
        <v>14</v>
      </c>
      <c r="B83" s="7" t="s">
        <v>245</v>
      </c>
      <c r="C83" s="6"/>
      <c r="D83" s="11"/>
      <c r="E83" s="19"/>
      <c r="F83" s="102">
        <v>12000000</v>
      </c>
      <c r="G83" s="94">
        <v>44256</v>
      </c>
      <c r="H83" s="87" t="s">
        <v>230</v>
      </c>
      <c r="I83" s="19"/>
    </row>
    <row r="84" spans="1:9" x14ac:dyDescent="0.25">
      <c r="A84" s="14">
        <v>15</v>
      </c>
      <c r="B84" s="7" t="s">
        <v>246</v>
      </c>
      <c r="C84" s="6"/>
      <c r="D84" s="11"/>
      <c r="E84" s="19"/>
      <c r="F84" s="102">
        <v>12000000</v>
      </c>
      <c r="G84" s="94">
        <v>44256</v>
      </c>
      <c r="H84" s="87" t="s">
        <v>230</v>
      </c>
      <c r="I84" s="19"/>
    </row>
    <row r="85" spans="1:9" ht="31.5" x14ac:dyDescent="0.25">
      <c r="A85" s="14">
        <v>16</v>
      </c>
      <c r="B85" s="7" t="s">
        <v>247</v>
      </c>
      <c r="C85" s="6"/>
      <c r="D85" s="11"/>
      <c r="E85" s="19"/>
      <c r="F85" s="102">
        <v>15000000</v>
      </c>
      <c r="G85" s="94">
        <v>44287</v>
      </c>
      <c r="H85" s="87" t="s">
        <v>230</v>
      </c>
      <c r="I85" s="19"/>
    </row>
    <row r="86" spans="1:9" ht="31.5" x14ac:dyDescent="0.25">
      <c r="A86" s="14">
        <v>17</v>
      </c>
      <c r="B86" s="7" t="s">
        <v>248</v>
      </c>
      <c r="C86" s="6"/>
      <c r="D86" s="11"/>
      <c r="E86" s="19"/>
      <c r="F86" s="102">
        <v>3000000</v>
      </c>
      <c r="G86" s="68" t="s">
        <v>260</v>
      </c>
      <c r="H86" s="87" t="s">
        <v>230</v>
      </c>
      <c r="I86" s="19"/>
    </row>
    <row r="87" spans="1:9" x14ac:dyDescent="0.25">
      <c r="A87" s="14">
        <v>18</v>
      </c>
      <c r="B87" s="7" t="s">
        <v>249</v>
      </c>
      <c r="C87" s="6"/>
      <c r="D87" s="11"/>
      <c r="E87" s="19"/>
      <c r="F87" s="102">
        <v>200000</v>
      </c>
      <c r="G87" s="94">
        <v>44348</v>
      </c>
      <c r="H87" s="87" t="s">
        <v>230</v>
      </c>
      <c r="I87" s="19"/>
    </row>
    <row r="88" spans="1:9" x14ac:dyDescent="0.25">
      <c r="A88" s="14">
        <v>19</v>
      </c>
      <c r="B88" s="7" t="s">
        <v>250</v>
      </c>
      <c r="C88" s="6"/>
      <c r="D88" s="11"/>
      <c r="E88" s="19"/>
      <c r="F88" s="102">
        <v>200000</v>
      </c>
      <c r="G88" s="94">
        <v>44075</v>
      </c>
      <c r="H88" s="87" t="s">
        <v>230</v>
      </c>
      <c r="I88" s="19"/>
    </row>
    <row r="89" spans="1:9" ht="28.5" x14ac:dyDescent="0.25">
      <c r="A89" s="14">
        <v>20</v>
      </c>
      <c r="B89" s="7" t="s">
        <v>251</v>
      </c>
      <c r="C89" s="6"/>
      <c r="D89" s="11"/>
      <c r="E89" s="19"/>
      <c r="F89" s="102">
        <v>200000</v>
      </c>
      <c r="G89" s="68" t="s">
        <v>260</v>
      </c>
      <c r="H89" s="87" t="s">
        <v>230</v>
      </c>
      <c r="I89" s="19"/>
    </row>
    <row r="90" spans="1:9" ht="31.5" x14ac:dyDescent="0.25">
      <c r="A90" s="14">
        <v>21</v>
      </c>
      <c r="B90" s="7" t="s">
        <v>252</v>
      </c>
      <c r="C90" s="6"/>
      <c r="D90" s="11"/>
      <c r="E90" s="19"/>
      <c r="F90" s="102">
        <v>200000</v>
      </c>
      <c r="G90" s="68" t="s">
        <v>260</v>
      </c>
      <c r="H90" s="87" t="s">
        <v>230</v>
      </c>
      <c r="I90" s="19"/>
    </row>
    <row r="91" spans="1:9" ht="31.5" x14ac:dyDescent="0.25">
      <c r="A91" s="14">
        <v>22</v>
      </c>
      <c r="B91" s="7" t="s">
        <v>253</v>
      </c>
      <c r="C91" s="6"/>
      <c r="D91" s="11"/>
      <c r="E91" s="19"/>
      <c r="F91" s="102"/>
      <c r="G91" s="68" t="s">
        <v>261</v>
      </c>
      <c r="H91" s="87" t="s">
        <v>230</v>
      </c>
      <c r="I91" s="19"/>
    </row>
    <row r="92" spans="1:9" x14ac:dyDescent="0.25">
      <c r="A92" s="14">
        <v>23</v>
      </c>
      <c r="B92" s="7" t="s">
        <v>254</v>
      </c>
      <c r="C92" s="6"/>
      <c r="D92" s="11"/>
      <c r="E92" s="19"/>
      <c r="F92" s="97">
        <v>30000000</v>
      </c>
      <c r="G92" s="68" t="s">
        <v>262</v>
      </c>
      <c r="H92" s="87" t="s">
        <v>230</v>
      </c>
      <c r="I92" s="19"/>
    </row>
    <row r="93" spans="1:9" x14ac:dyDescent="0.25">
      <c r="A93" s="14">
        <v>24</v>
      </c>
      <c r="B93" s="7" t="s">
        <v>255</v>
      </c>
      <c r="C93" s="6"/>
      <c r="D93" s="11"/>
      <c r="E93" s="19"/>
      <c r="F93" s="97">
        <v>5000000</v>
      </c>
      <c r="G93" s="94">
        <v>44105</v>
      </c>
      <c r="H93" s="87" t="s">
        <v>230</v>
      </c>
      <c r="I93" s="19"/>
    </row>
    <row r="94" spans="1:9" x14ac:dyDescent="0.25">
      <c r="A94" s="14">
        <v>25</v>
      </c>
      <c r="B94" s="7" t="s">
        <v>256</v>
      </c>
      <c r="C94" s="6"/>
      <c r="D94" s="11"/>
      <c r="E94" s="19"/>
      <c r="F94" s="97">
        <v>1500000</v>
      </c>
      <c r="G94" s="94">
        <v>44044</v>
      </c>
      <c r="H94" s="87" t="s">
        <v>230</v>
      </c>
      <c r="I94" s="19"/>
    </row>
    <row r="95" spans="1:9" x14ac:dyDescent="0.25">
      <c r="A95" s="14">
        <v>26</v>
      </c>
      <c r="B95" s="7" t="s">
        <v>257</v>
      </c>
      <c r="C95" s="6"/>
      <c r="D95" s="11"/>
      <c r="E95" s="19"/>
      <c r="F95" s="97">
        <v>200000</v>
      </c>
      <c r="G95" s="68" t="s">
        <v>12</v>
      </c>
      <c r="H95" s="87" t="s">
        <v>230</v>
      </c>
      <c r="I95" s="19"/>
    </row>
    <row r="96" spans="1:9" x14ac:dyDescent="0.25">
      <c r="A96" s="14">
        <v>27</v>
      </c>
      <c r="B96" s="7" t="s">
        <v>258</v>
      </c>
      <c r="C96" s="6"/>
      <c r="D96" s="11"/>
      <c r="E96" s="19"/>
      <c r="F96" s="97">
        <v>1500000</v>
      </c>
      <c r="G96" s="94">
        <v>44075</v>
      </c>
      <c r="H96" s="87" t="s">
        <v>230</v>
      </c>
      <c r="I96" s="19"/>
    </row>
    <row r="97" spans="1:9" x14ac:dyDescent="0.25">
      <c r="A97" s="37" t="s">
        <v>263</v>
      </c>
      <c r="B97" s="37"/>
      <c r="C97" s="37"/>
      <c r="D97" s="37"/>
      <c r="E97" s="37"/>
      <c r="F97" s="37"/>
      <c r="G97" s="37"/>
      <c r="H97" s="37"/>
      <c r="I97" s="37"/>
    </row>
    <row r="98" spans="1:9" ht="31.5" x14ac:dyDescent="0.25">
      <c r="A98" s="14">
        <v>1</v>
      </c>
      <c r="B98" s="7" t="s">
        <v>264</v>
      </c>
      <c r="C98" s="6"/>
      <c r="D98" s="11"/>
      <c r="E98" s="19"/>
      <c r="F98" s="97"/>
      <c r="G98" s="68" t="s">
        <v>12</v>
      </c>
      <c r="H98" s="87" t="s">
        <v>230</v>
      </c>
      <c r="I98" s="19"/>
    </row>
    <row r="99" spans="1:9" ht="31.5" x14ac:dyDescent="0.25">
      <c r="A99" s="14">
        <v>2</v>
      </c>
      <c r="B99" s="7" t="s">
        <v>265</v>
      </c>
      <c r="C99" s="6"/>
      <c r="D99" s="11"/>
      <c r="E99" s="19"/>
      <c r="F99" s="97"/>
      <c r="G99" s="68" t="s">
        <v>12</v>
      </c>
      <c r="H99" s="87" t="s">
        <v>230</v>
      </c>
      <c r="I99" s="19"/>
    </row>
    <row r="100" spans="1:9" ht="47.25" x14ac:dyDescent="0.25">
      <c r="A100" s="14">
        <v>3</v>
      </c>
      <c r="B100" s="7" t="s">
        <v>266</v>
      </c>
      <c r="C100" s="6"/>
      <c r="D100" s="11"/>
      <c r="E100" s="19"/>
      <c r="F100" s="103"/>
      <c r="G100" s="68" t="s">
        <v>12</v>
      </c>
      <c r="H100" s="87" t="s">
        <v>230</v>
      </c>
      <c r="I100" s="19"/>
    </row>
    <row r="101" spans="1:9" ht="31.5" x14ac:dyDescent="0.25">
      <c r="A101" s="14">
        <v>4</v>
      </c>
      <c r="B101" s="7" t="s">
        <v>267</v>
      </c>
      <c r="C101" s="6"/>
      <c r="D101" s="11"/>
      <c r="E101" s="19"/>
      <c r="F101" s="97"/>
      <c r="G101" s="68" t="s">
        <v>12</v>
      </c>
      <c r="H101" s="87" t="s">
        <v>230</v>
      </c>
      <c r="I101" s="19"/>
    </row>
    <row r="102" spans="1:9" ht="31.5" x14ac:dyDescent="0.25">
      <c r="A102" s="14">
        <v>5</v>
      </c>
      <c r="B102" s="7" t="s">
        <v>268</v>
      </c>
      <c r="C102" s="6"/>
      <c r="D102" s="11"/>
      <c r="E102" s="19"/>
      <c r="F102" s="97"/>
      <c r="G102" s="68" t="s">
        <v>12</v>
      </c>
      <c r="H102" s="87" t="s">
        <v>230</v>
      </c>
      <c r="I102" s="19"/>
    </row>
    <row r="103" spans="1:9" ht="36.75" customHeight="1" x14ac:dyDescent="0.25">
      <c r="A103" s="14">
        <v>6</v>
      </c>
      <c r="B103" s="7" t="s">
        <v>269</v>
      </c>
      <c r="C103" s="6"/>
      <c r="D103" s="11"/>
      <c r="E103" s="19"/>
      <c r="F103" s="97"/>
      <c r="G103" s="68" t="s">
        <v>12</v>
      </c>
      <c r="H103" s="87" t="s">
        <v>230</v>
      </c>
      <c r="I103" s="19"/>
    </row>
    <row r="104" spans="1:9" x14ac:dyDescent="0.25">
      <c r="A104" s="14">
        <v>7</v>
      </c>
      <c r="B104" s="7" t="s">
        <v>270</v>
      </c>
      <c r="C104" s="6"/>
      <c r="D104" s="11"/>
      <c r="E104" s="19"/>
      <c r="F104" s="97">
        <v>3000000</v>
      </c>
      <c r="G104" s="94">
        <v>44075</v>
      </c>
      <c r="H104" s="87" t="s">
        <v>230</v>
      </c>
      <c r="I104" s="19"/>
    </row>
    <row r="105" spans="1:9" ht="47.25" x14ac:dyDescent="0.25">
      <c r="A105" s="14">
        <v>8</v>
      </c>
      <c r="B105" s="7" t="s">
        <v>271</v>
      </c>
      <c r="C105" s="6"/>
      <c r="D105" s="11"/>
      <c r="E105" s="19"/>
      <c r="F105" s="97"/>
      <c r="G105" s="68" t="s">
        <v>12</v>
      </c>
      <c r="H105" s="87" t="s">
        <v>230</v>
      </c>
      <c r="I105" s="19"/>
    </row>
    <row r="106" spans="1:9" x14ac:dyDescent="0.25">
      <c r="A106" s="14">
        <v>9</v>
      </c>
      <c r="B106" s="7" t="s">
        <v>272</v>
      </c>
      <c r="C106" s="6"/>
      <c r="D106" s="11"/>
      <c r="E106" s="19"/>
      <c r="F106" s="103">
        <v>20000000</v>
      </c>
      <c r="G106" s="94">
        <v>43831</v>
      </c>
      <c r="H106" s="87" t="s">
        <v>230</v>
      </c>
      <c r="I106" s="19"/>
    </row>
    <row r="107" spans="1:9" x14ac:dyDescent="0.25">
      <c r="A107" s="14">
        <v>10</v>
      </c>
      <c r="B107" s="7" t="s">
        <v>273</v>
      </c>
      <c r="C107" s="6"/>
      <c r="D107" s="11"/>
      <c r="E107" s="19"/>
      <c r="F107" s="104"/>
      <c r="G107" s="68" t="s">
        <v>12</v>
      </c>
      <c r="H107" s="87" t="s">
        <v>230</v>
      </c>
      <c r="I107" s="19"/>
    </row>
    <row r="108" spans="1:9" ht="31.5" x14ac:dyDescent="0.25">
      <c r="A108" s="14">
        <v>11</v>
      </c>
      <c r="B108" s="7" t="s">
        <v>274</v>
      </c>
      <c r="C108" s="6"/>
      <c r="D108" s="11"/>
      <c r="E108" s="19"/>
      <c r="F108" s="97">
        <v>1000000</v>
      </c>
      <c r="G108" s="68" t="s">
        <v>12</v>
      </c>
      <c r="H108" s="87" t="s">
        <v>230</v>
      </c>
      <c r="I108" s="19"/>
    </row>
    <row r="109" spans="1:9" ht="37.5" customHeight="1" x14ac:dyDescent="0.25">
      <c r="A109" s="14">
        <v>12</v>
      </c>
      <c r="B109" s="7" t="s">
        <v>275</v>
      </c>
      <c r="C109" s="6"/>
      <c r="D109" s="11"/>
      <c r="E109" s="19"/>
      <c r="F109" s="97"/>
      <c r="G109" s="68" t="s">
        <v>12</v>
      </c>
      <c r="H109" s="87" t="s">
        <v>230</v>
      </c>
      <c r="I109" s="19"/>
    </row>
    <row r="110" spans="1:9" ht="31.5" x14ac:dyDescent="0.25">
      <c r="A110" s="14">
        <v>13</v>
      </c>
      <c r="B110" s="7" t="s">
        <v>276</v>
      </c>
      <c r="C110" s="6"/>
      <c r="D110" s="11"/>
      <c r="E110" s="19"/>
      <c r="F110" s="97"/>
      <c r="G110" s="68" t="s">
        <v>278</v>
      </c>
      <c r="H110" s="87" t="s">
        <v>230</v>
      </c>
      <c r="I110" s="19"/>
    </row>
    <row r="111" spans="1:9" x14ac:dyDescent="0.25">
      <c r="A111" s="14">
        <v>14</v>
      </c>
      <c r="B111" s="7" t="s">
        <v>277</v>
      </c>
      <c r="C111" s="6"/>
      <c r="D111" s="11"/>
      <c r="E111" s="19"/>
      <c r="F111" s="72">
        <v>4200000</v>
      </c>
      <c r="G111" s="94">
        <v>44166</v>
      </c>
      <c r="H111" s="87" t="s">
        <v>230</v>
      </c>
      <c r="I111" s="19"/>
    </row>
    <row r="112" spans="1:9" x14ac:dyDescent="0.25">
      <c r="A112" s="37" t="s">
        <v>290</v>
      </c>
      <c r="B112" s="37"/>
      <c r="C112" s="37"/>
      <c r="D112" s="37"/>
      <c r="E112" s="37"/>
      <c r="F112" s="37"/>
      <c r="G112" s="37"/>
      <c r="H112" s="37"/>
      <c r="I112" s="37"/>
    </row>
    <row r="113" spans="1:9" ht="42.75" x14ac:dyDescent="0.25">
      <c r="A113" s="14">
        <v>1</v>
      </c>
      <c r="B113" s="68" t="s">
        <v>279</v>
      </c>
      <c r="C113" s="6"/>
      <c r="D113" s="11"/>
      <c r="E113" s="19"/>
      <c r="F113" s="104">
        <v>36000000</v>
      </c>
      <c r="G113" s="68" t="s">
        <v>12</v>
      </c>
      <c r="H113" s="98" t="s">
        <v>230</v>
      </c>
      <c r="I113" s="19"/>
    </row>
    <row r="114" spans="1:9" ht="42.75" x14ac:dyDescent="0.25">
      <c r="A114" s="14">
        <v>2</v>
      </c>
      <c r="B114" s="68" t="s">
        <v>280</v>
      </c>
      <c r="C114" s="6"/>
      <c r="D114" s="11"/>
      <c r="E114" s="19"/>
      <c r="F114" s="97"/>
      <c r="G114" s="68" t="s">
        <v>12</v>
      </c>
      <c r="H114" s="98" t="s">
        <v>230</v>
      </c>
      <c r="I114" s="19"/>
    </row>
    <row r="115" spans="1:9" ht="28.5" x14ac:dyDescent="0.25">
      <c r="A115" s="14">
        <v>3</v>
      </c>
      <c r="B115" s="68" t="s">
        <v>281</v>
      </c>
      <c r="C115" s="6"/>
      <c r="D115" s="11"/>
      <c r="E115" s="19"/>
      <c r="F115" s="104">
        <v>5000000</v>
      </c>
      <c r="G115" s="68" t="s">
        <v>12</v>
      </c>
      <c r="H115" s="98" t="s">
        <v>230</v>
      </c>
      <c r="I115" s="19"/>
    </row>
    <row r="116" spans="1:9" ht="42.75" x14ac:dyDescent="0.25">
      <c r="A116" s="14">
        <v>4</v>
      </c>
      <c r="B116" s="68" t="s">
        <v>282</v>
      </c>
      <c r="C116" s="6"/>
      <c r="D116" s="11"/>
      <c r="E116" s="19"/>
      <c r="F116" s="105"/>
      <c r="G116" s="68" t="s">
        <v>12</v>
      </c>
      <c r="H116" s="98" t="s">
        <v>230</v>
      </c>
      <c r="I116" s="19"/>
    </row>
    <row r="117" spans="1:9" x14ac:dyDescent="0.25">
      <c r="A117" s="14">
        <v>5</v>
      </c>
      <c r="B117" s="68" t="s">
        <v>283</v>
      </c>
      <c r="C117" s="6"/>
      <c r="D117" s="11"/>
      <c r="E117" s="19"/>
      <c r="F117" s="97">
        <v>10000000</v>
      </c>
      <c r="G117" s="94">
        <v>44105</v>
      </c>
      <c r="H117" s="98" t="s">
        <v>230</v>
      </c>
      <c r="I117" s="19"/>
    </row>
    <row r="118" spans="1:9" x14ac:dyDescent="0.25">
      <c r="A118" s="14">
        <v>6</v>
      </c>
      <c r="B118" s="87" t="s">
        <v>284</v>
      </c>
      <c r="C118" s="6"/>
      <c r="D118" s="11"/>
      <c r="E118" s="19"/>
      <c r="F118" s="106"/>
      <c r="G118" s="109" t="s">
        <v>12</v>
      </c>
      <c r="H118" s="98" t="s">
        <v>230</v>
      </c>
      <c r="I118" s="19"/>
    </row>
    <row r="119" spans="1:9" ht="28.5" x14ac:dyDescent="0.25">
      <c r="A119" s="14">
        <v>7</v>
      </c>
      <c r="B119" s="68" t="s">
        <v>285</v>
      </c>
      <c r="C119" s="6"/>
      <c r="D119" s="11"/>
      <c r="E119" s="19"/>
      <c r="F119" s="104">
        <v>2500000</v>
      </c>
      <c r="G119" s="94">
        <v>44136</v>
      </c>
      <c r="H119" s="98" t="s">
        <v>230</v>
      </c>
      <c r="I119" s="19"/>
    </row>
    <row r="120" spans="1:9" ht="42.75" x14ac:dyDescent="0.25">
      <c r="A120" s="14">
        <v>8</v>
      </c>
      <c r="B120" s="68" t="s">
        <v>286</v>
      </c>
      <c r="C120" s="6"/>
      <c r="D120" s="11"/>
      <c r="E120" s="19"/>
      <c r="F120" s="97">
        <v>15000000</v>
      </c>
      <c r="G120" s="110" t="s">
        <v>291</v>
      </c>
      <c r="H120" s="98" t="s">
        <v>230</v>
      </c>
      <c r="I120" s="19"/>
    </row>
    <row r="121" spans="1:9" ht="28.5" x14ac:dyDescent="0.25">
      <c r="A121" s="14">
        <v>9</v>
      </c>
      <c r="B121" s="68" t="s">
        <v>287</v>
      </c>
      <c r="C121" s="6"/>
      <c r="D121" s="11"/>
      <c r="E121" s="19"/>
      <c r="F121" s="107">
        <v>5000000</v>
      </c>
      <c r="G121" s="68" t="s">
        <v>12</v>
      </c>
      <c r="H121" s="98" t="s">
        <v>230</v>
      </c>
      <c r="I121" s="19"/>
    </row>
    <row r="122" spans="1:9" ht="42.75" x14ac:dyDescent="0.25">
      <c r="A122" s="14">
        <v>10</v>
      </c>
      <c r="B122" s="68" t="s">
        <v>288</v>
      </c>
      <c r="C122" s="6"/>
      <c r="D122" s="11"/>
      <c r="E122" s="19"/>
      <c r="F122" s="108">
        <v>15000000</v>
      </c>
      <c r="G122" s="111" t="s">
        <v>292</v>
      </c>
      <c r="H122" s="98" t="s">
        <v>230</v>
      </c>
      <c r="I122" s="19"/>
    </row>
    <row r="123" spans="1:9" x14ac:dyDescent="0.25">
      <c r="A123" s="14">
        <v>11</v>
      </c>
      <c r="B123" s="68" t="s">
        <v>289</v>
      </c>
      <c r="C123" s="6"/>
      <c r="D123" s="11"/>
      <c r="E123" s="19"/>
      <c r="F123" s="97">
        <v>40000000</v>
      </c>
      <c r="G123" s="99">
        <v>44166</v>
      </c>
      <c r="H123" s="98" t="s">
        <v>230</v>
      </c>
      <c r="I123" s="19"/>
    </row>
    <row r="124" spans="1:9" x14ac:dyDescent="0.25">
      <c r="A124" s="24"/>
      <c r="B124" s="177" t="s">
        <v>57</v>
      </c>
      <c r="C124" s="177"/>
      <c r="D124" s="177"/>
      <c r="E124" s="177"/>
      <c r="F124" s="23">
        <f>SUM(F63:F123)</f>
        <v>458700000</v>
      </c>
      <c r="G124" s="24"/>
      <c r="H124" s="24"/>
      <c r="I124" s="24"/>
    </row>
    <row r="125" spans="1:9" ht="27" customHeight="1" x14ac:dyDescent="0.25">
      <c r="A125" s="115" t="s">
        <v>60</v>
      </c>
      <c r="B125" s="117" t="s">
        <v>61</v>
      </c>
      <c r="C125" s="118"/>
      <c r="D125" s="119"/>
      <c r="E125" s="120"/>
      <c r="F125" s="120"/>
      <c r="G125" s="120"/>
      <c r="H125" s="120"/>
      <c r="I125" s="120"/>
    </row>
    <row r="126" spans="1:9" x14ac:dyDescent="0.25">
      <c r="A126" s="14">
        <v>1</v>
      </c>
      <c r="B126" s="19" t="s">
        <v>62</v>
      </c>
      <c r="C126" s="6">
        <v>1</v>
      </c>
      <c r="D126" s="11" t="s">
        <v>18</v>
      </c>
      <c r="E126" s="21">
        <f>50000+572400+50000+40000+543000+35000+329000+2350000+321300+300000+950000+1000000</f>
        <v>6540700</v>
      </c>
      <c r="F126" s="21">
        <f>50000+572400+50000+40000+543000+35000+329000+2350000+321300+300000+950000+1000000</f>
        <v>6540700</v>
      </c>
      <c r="G126" s="22"/>
      <c r="H126" s="19"/>
      <c r="I126" s="19"/>
    </row>
    <row r="127" spans="1:9" x14ac:dyDescent="0.25">
      <c r="A127" s="14">
        <v>2</v>
      </c>
      <c r="B127" s="19" t="s">
        <v>63</v>
      </c>
      <c r="C127" s="6">
        <v>1</v>
      </c>
      <c r="D127" s="11" t="s">
        <v>18</v>
      </c>
      <c r="E127" s="21">
        <f>210000+105500+120000+25000+90000+70000+25800+684000+84000+70000+44000+250000+21700+60000+15000+840000+353300+100000+22000+99000+125000+277250+510000+31500+20000+63000+721000+460000+130000+298000+873500+247500+384000+1418000+764700+105500+410000+5700000+500000</f>
        <v>16328250</v>
      </c>
      <c r="F127" s="21">
        <f>210000+105500+120000+25000+90000+70000+25800+684000+84000+70000+44000+250000+21700+60000+15000+840000+353300+100000+22000+99000+125000+277250+510000+31500+20000+63000+721000+460000+130000+298000+873500+247500+384000+1418000+764700+105500+410000+5700000+500000</f>
        <v>16328250</v>
      </c>
      <c r="G127" s="22"/>
      <c r="H127" s="19"/>
      <c r="I127" s="19"/>
    </row>
    <row r="128" spans="1:9" x14ac:dyDescent="0.25">
      <c r="A128" s="14">
        <v>3</v>
      </c>
      <c r="B128" s="19" t="s">
        <v>64</v>
      </c>
      <c r="C128" s="6">
        <v>1</v>
      </c>
      <c r="D128" s="11" t="s">
        <v>18</v>
      </c>
      <c r="E128" s="21">
        <f>120000+160000+160000+160000+400000+320000+160000</f>
        <v>1480000</v>
      </c>
      <c r="F128" s="21">
        <f>120000+160000+160000+160000+400000+320000+160000</f>
        <v>1480000</v>
      </c>
      <c r="G128" s="20"/>
      <c r="H128" s="19"/>
      <c r="I128" s="19"/>
    </row>
    <row r="129" spans="1:9" x14ac:dyDescent="0.25">
      <c r="A129" s="14">
        <v>4</v>
      </c>
      <c r="B129" s="19" t="s">
        <v>65</v>
      </c>
      <c r="C129" s="6">
        <v>1</v>
      </c>
      <c r="D129" s="11" t="s">
        <v>18</v>
      </c>
      <c r="E129" s="21">
        <f>1293510+140000+66000+61300+7500+40000+181000+284600+136600</f>
        <v>2210510</v>
      </c>
      <c r="F129" s="21">
        <f>1293510+140000+66000+61300+7500+40000+181000+284600+136600</f>
        <v>2210510</v>
      </c>
      <c r="G129" s="22"/>
      <c r="H129" s="19"/>
      <c r="I129" s="19"/>
    </row>
    <row r="130" spans="1:9" x14ac:dyDescent="0.25">
      <c r="A130" s="14">
        <v>5</v>
      </c>
      <c r="B130" s="19" t="s">
        <v>66</v>
      </c>
      <c r="C130" s="6">
        <v>1</v>
      </c>
      <c r="D130" s="11" t="s">
        <v>18</v>
      </c>
      <c r="E130" s="21">
        <f>4330000+2100000</f>
        <v>6430000</v>
      </c>
      <c r="F130" s="21">
        <f>4330000+2100000</f>
        <v>6430000</v>
      </c>
      <c r="G130" s="20"/>
      <c r="H130" s="19"/>
      <c r="I130" s="19"/>
    </row>
    <row r="131" spans="1:9" x14ac:dyDescent="0.25">
      <c r="A131" s="14">
        <v>6</v>
      </c>
      <c r="B131" s="19" t="s">
        <v>67</v>
      </c>
      <c r="C131" s="6">
        <v>1</v>
      </c>
      <c r="D131" s="11" t="s">
        <v>18</v>
      </c>
      <c r="E131" s="21">
        <v>4238500</v>
      </c>
      <c r="F131" s="21">
        <v>4238500</v>
      </c>
      <c r="G131" s="22"/>
      <c r="H131" s="19"/>
      <c r="I131" s="19"/>
    </row>
    <row r="132" spans="1:9" x14ac:dyDescent="0.25">
      <c r="A132" s="14">
        <v>7</v>
      </c>
      <c r="B132" s="19" t="s">
        <v>68</v>
      </c>
      <c r="C132" s="6">
        <v>1</v>
      </c>
      <c r="D132" s="11" t="s">
        <v>18</v>
      </c>
      <c r="E132" s="21">
        <f>105500+103500+1140000+375000+295000+500000+2500000+607500+590000+420000+396000+750000+5065875+15000000+118000+8350000+27836600+1388000+231500+11000000+2100000+680000+3125000+1100000+2590000</f>
        <v>86367475</v>
      </c>
      <c r="F132" s="21">
        <f>105500+103500+1140000+375000+295000+500000+2500000+607500+590000+420000+396000+750000+5065875+15000000+118000+8350000+27836600+1388000+231500+11000000+2100000+680000+3125000+1100000+2590000</f>
        <v>86367475</v>
      </c>
      <c r="G132" s="22"/>
      <c r="H132" s="19"/>
      <c r="I132" s="19"/>
    </row>
    <row r="133" spans="1:9" x14ac:dyDescent="0.25">
      <c r="A133" s="14">
        <v>8</v>
      </c>
      <c r="B133" s="19" t="s">
        <v>69</v>
      </c>
      <c r="C133" s="6">
        <v>1</v>
      </c>
      <c r="D133" s="11" t="s">
        <v>18</v>
      </c>
      <c r="E133" s="21">
        <v>39809000</v>
      </c>
      <c r="F133" s="21">
        <v>39809000</v>
      </c>
      <c r="G133" s="20"/>
      <c r="H133" s="19"/>
      <c r="I133" s="19"/>
    </row>
    <row r="134" spans="1:9" x14ac:dyDescent="0.25">
      <c r="A134" s="24"/>
      <c r="B134" s="177" t="s">
        <v>57</v>
      </c>
      <c r="C134" s="177"/>
      <c r="D134" s="177"/>
      <c r="E134" s="177"/>
      <c r="F134" s="23">
        <f>SUM(F126:F133)</f>
        <v>163404435</v>
      </c>
      <c r="G134" s="25"/>
      <c r="H134" s="24"/>
      <c r="I134" s="24"/>
    </row>
    <row r="135" spans="1:9" ht="20.25" customHeight="1" x14ac:dyDescent="0.25">
      <c r="A135" s="115" t="s">
        <v>70</v>
      </c>
      <c r="B135" s="117" t="s">
        <v>71</v>
      </c>
      <c r="C135" s="118"/>
      <c r="D135" s="119"/>
      <c r="E135" s="120"/>
      <c r="F135" s="120"/>
      <c r="G135" s="120"/>
      <c r="H135" s="120"/>
      <c r="I135" s="120"/>
    </row>
    <row r="136" spans="1:9" x14ac:dyDescent="0.25">
      <c r="A136" s="91"/>
      <c r="B136" s="183" t="s">
        <v>130</v>
      </c>
      <c r="C136" s="184"/>
      <c r="D136" s="184"/>
      <c r="E136" s="184"/>
      <c r="F136" s="184"/>
      <c r="G136" s="184"/>
      <c r="H136" s="184"/>
      <c r="I136" s="185"/>
    </row>
    <row r="137" spans="1:9" ht="57" customHeight="1" x14ac:dyDescent="0.25">
      <c r="A137" s="53">
        <v>1</v>
      </c>
      <c r="B137" s="54" t="s">
        <v>72</v>
      </c>
      <c r="C137" s="55"/>
      <c r="D137" s="56"/>
      <c r="E137" s="57"/>
      <c r="F137" s="58" t="s">
        <v>131</v>
      </c>
      <c r="G137" s="56" t="s">
        <v>132</v>
      </c>
      <c r="H137" s="59"/>
      <c r="I137" s="59"/>
    </row>
    <row r="138" spans="1:9" ht="30" x14ac:dyDescent="0.25">
      <c r="A138" s="53">
        <v>2</v>
      </c>
      <c r="B138" s="60" t="s">
        <v>73</v>
      </c>
      <c r="C138" s="55"/>
      <c r="D138" s="56"/>
      <c r="E138" s="57"/>
      <c r="F138" s="58" t="s">
        <v>131</v>
      </c>
      <c r="G138" s="56" t="s">
        <v>132</v>
      </c>
      <c r="H138" s="19"/>
      <c r="I138" s="19"/>
    </row>
    <row r="139" spans="1:9" ht="30" x14ac:dyDescent="0.25">
      <c r="A139" s="53">
        <v>3</v>
      </c>
      <c r="B139" s="60" t="s">
        <v>74</v>
      </c>
      <c r="C139" s="55"/>
      <c r="D139" s="56"/>
      <c r="E139" s="57"/>
      <c r="F139" s="58" t="s">
        <v>131</v>
      </c>
      <c r="G139" s="56" t="s">
        <v>132</v>
      </c>
      <c r="H139" s="19"/>
      <c r="I139" s="19"/>
    </row>
    <row r="140" spans="1:9" ht="30" x14ac:dyDescent="0.25">
      <c r="A140" s="53">
        <v>4</v>
      </c>
      <c r="B140" s="60" t="s">
        <v>75</v>
      </c>
      <c r="C140" s="55"/>
      <c r="D140" s="56"/>
      <c r="E140" s="57"/>
      <c r="F140" s="61" t="s">
        <v>131</v>
      </c>
      <c r="G140" s="62">
        <v>44075</v>
      </c>
      <c r="H140" s="19"/>
      <c r="I140" s="19"/>
    </row>
    <row r="141" spans="1:9" ht="30" x14ac:dyDescent="0.25">
      <c r="A141" s="53">
        <v>5</v>
      </c>
      <c r="B141" s="60" t="s">
        <v>76</v>
      </c>
      <c r="C141" s="55"/>
      <c r="D141" s="56"/>
      <c r="E141" s="57"/>
      <c r="F141" s="61" t="s">
        <v>131</v>
      </c>
      <c r="G141" s="60" t="s">
        <v>133</v>
      </c>
      <c r="H141" s="19"/>
      <c r="I141" s="19"/>
    </row>
    <row r="142" spans="1:9" x14ac:dyDescent="0.25">
      <c r="A142" s="53">
        <v>6</v>
      </c>
      <c r="B142" s="60" t="s">
        <v>77</v>
      </c>
      <c r="C142" s="55"/>
      <c r="D142" s="56"/>
      <c r="E142" s="57"/>
      <c r="F142" s="63">
        <v>600000</v>
      </c>
      <c r="G142" s="60" t="s">
        <v>134</v>
      </c>
      <c r="H142" s="19"/>
      <c r="I142" s="19"/>
    </row>
    <row r="143" spans="1:9" x14ac:dyDescent="0.25">
      <c r="A143" s="53">
        <v>7</v>
      </c>
      <c r="B143" s="60" t="s">
        <v>78</v>
      </c>
      <c r="C143" s="55"/>
      <c r="D143" s="56"/>
      <c r="E143" s="57"/>
      <c r="F143" s="64" t="s">
        <v>131</v>
      </c>
      <c r="G143" s="65" t="s">
        <v>135</v>
      </c>
      <c r="H143" s="19"/>
      <c r="I143" s="19"/>
    </row>
    <row r="144" spans="1:9" ht="30" x14ac:dyDescent="0.25">
      <c r="A144" s="53">
        <v>8</v>
      </c>
      <c r="B144" s="60" t="s">
        <v>79</v>
      </c>
      <c r="C144" s="55"/>
      <c r="D144" s="56"/>
      <c r="E144" s="57"/>
      <c r="F144" s="66">
        <v>4325000</v>
      </c>
      <c r="G144" s="60" t="s">
        <v>136</v>
      </c>
      <c r="H144" s="19"/>
      <c r="I144" s="19"/>
    </row>
    <row r="145" spans="1:9" ht="30" x14ac:dyDescent="0.25">
      <c r="A145" s="53">
        <v>9</v>
      </c>
      <c r="B145" s="60" t="s">
        <v>80</v>
      </c>
      <c r="C145" s="55"/>
      <c r="D145" s="56"/>
      <c r="E145" s="57"/>
      <c r="F145" s="63">
        <v>300000</v>
      </c>
      <c r="G145" s="67" t="s">
        <v>135</v>
      </c>
      <c r="H145" s="19"/>
      <c r="I145" s="19"/>
    </row>
    <row r="146" spans="1:9" x14ac:dyDescent="0.25">
      <c r="A146" s="53">
        <v>10</v>
      </c>
      <c r="B146" s="60" t="s">
        <v>81</v>
      </c>
      <c r="C146" s="55"/>
      <c r="D146" s="56"/>
      <c r="E146" s="57"/>
      <c r="F146" s="64">
        <v>3800000</v>
      </c>
      <c r="G146" s="60" t="s">
        <v>137</v>
      </c>
      <c r="H146" s="19"/>
      <c r="I146" s="19"/>
    </row>
    <row r="147" spans="1:9" x14ac:dyDescent="0.25">
      <c r="A147" s="53">
        <v>11</v>
      </c>
      <c r="B147" s="60" t="s">
        <v>82</v>
      </c>
      <c r="C147" s="55"/>
      <c r="D147" s="56"/>
      <c r="E147" s="57"/>
      <c r="F147" s="64">
        <v>2500000</v>
      </c>
      <c r="G147" s="60" t="s">
        <v>138</v>
      </c>
      <c r="H147" s="19"/>
      <c r="I147" s="19"/>
    </row>
    <row r="148" spans="1:9" ht="22.5" customHeight="1" x14ac:dyDescent="0.25">
      <c r="A148" s="183" t="s">
        <v>224</v>
      </c>
      <c r="B148" s="184"/>
      <c r="C148" s="184"/>
      <c r="D148" s="184"/>
      <c r="E148" s="184"/>
      <c r="F148" s="184"/>
      <c r="G148" s="184"/>
      <c r="H148" s="184"/>
      <c r="I148" s="185"/>
    </row>
    <row r="149" spans="1:9" ht="28.5" x14ac:dyDescent="0.25">
      <c r="A149" s="53">
        <v>1</v>
      </c>
      <c r="B149" s="68" t="s">
        <v>139</v>
      </c>
      <c r="C149" s="69"/>
      <c r="D149" s="70"/>
      <c r="E149" s="71"/>
      <c r="F149" s="72">
        <v>400000</v>
      </c>
      <c r="G149" s="68" t="s">
        <v>140</v>
      </c>
      <c r="H149" s="19"/>
      <c r="I149" s="19"/>
    </row>
    <row r="150" spans="1:9" ht="42.75" x14ac:dyDescent="0.25">
      <c r="A150" s="53">
        <v>2</v>
      </c>
      <c r="B150" s="68" t="s">
        <v>141</v>
      </c>
      <c r="C150" s="69"/>
      <c r="D150" s="70"/>
      <c r="E150" s="71"/>
      <c r="F150" s="73">
        <v>500000</v>
      </c>
      <c r="G150" s="68" t="s">
        <v>142</v>
      </c>
      <c r="H150" s="19"/>
      <c r="I150" s="19"/>
    </row>
    <row r="151" spans="1:9" ht="28.5" x14ac:dyDescent="0.25">
      <c r="A151" s="53">
        <v>3</v>
      </c>
      <c r="B151" s="68" t="s">
        <v>143</v>
      </c>
      <c r="C151" s="69"/>
      <c r="D151" s="70"/>
      <c r="E151" s="71"/>
      <c r="F151" s="74" t="s">
        <v>131</v>
      </c>
      <c r="G151" s="68" t="s">
        <v>144</v>
      </c>
      <c r="H151" s="19"/>
      <c r="I151" s="19"/>
    </row>
    <row r="152" spans="1:9" ht="28.5" x14ac:dyDescent="0.25">
      <c r="A152" s="53">
        <v>4</v>
      </c>
      <c r="B152" s="68" t="s">
        <v>145</v>
      </c>
      <c r="C152" s="69"/>
      <c r="D152" s="70"/>
      <c r="E152" s="71"/>
      <c r="F152" s="74" t="s">
        <v>131</v>
      </c>
      <c r="G152" s="68" t="s">
        <v>146</v>
      </c>
      <c r="H152" s="19"/>
      <c r="I152" s="19"/>
    </row>
    <row r="153" spans="1:9" ht="42.75" x14ac:dyDescent="0.25">
      <c r="A153" s="53">
        <v>5</v>
      </c>
      <c r="B153" s="68" t="s">
        <v>147</v>
      </c>
      <c r="C153" s="69"/>
      <c r="D153" s="70"/>
      <c r="E153" s="71"/>
      <c r="F153" s="74" t="s">
        <v>131</v>
      </c>
      <c r="G153" s="75" t="s">
        <v>148</v>
      </c>
      <c r="H153" s="19"/>
      <c r="I153" s="19"/>
    </row>
    <row r="154" spans="1:9" ht="28.5" x14ac:dyDescent="0.25">
      <c r="A154" s="53">
        <v>6</v>
      </c>
      <c r="B154" s="68" t="s">
        <v>149</v>
      </c>
      <c r="C154" s="69"/>
      <c r="D154" s="70"/>
      <c r="E154" s="71"/>
      <c r="F154" s="74" t="s">
        <v>131</v>
      </c>
      <c r="G154" s="68" t="s">
        <v>150</v>
      </c>
      <c r="H154" s="19"/>
      <c r="I154" s="19"/>
    </row>
    <row r="155" spans="1:9" ht="42.75" x14ac:dyDescent="0.25">
      <c r="A155" s="53">
        <v>7</v>
      </c>
      <c r="B155" s="68" t="s">
        <v>151</v>
      </c>
      <c r="C155" s="69"/>
      <c r="D155" s="70"/>
      <c r="E155" s="71"/>
      <c r="F155" s="72">
        <v>500000</v>
      </c>
      <c r="G155" s="68" t="s">
        <v>152</v>
      </c>
      <c r="H155" s="19"/>
      <c r="I155" s="19"/>
    </row>
    <row r="156" spans="1:9" ht="99.75" x14ac:dyDescent="0.25">
      <c r="A156" s="53">
        <v>8</v>
      </c>
      <c r="B156" s="68" t="s">
        <v>153</v>
      </c>
      <c r="C156" s="69"/>
      <c r="D156" s="70"/>
      <c r="E156" s="71"/>
      <c r="F156" s="76" t="s">
        <v>131</v>
      </c>
      <c r="G156" s="68" t="s">
        <v>152</v>
      </c>
      <c r="H156" s="19"/>
      <c r="I156" s="19"/>
    </row>
    <row r="157" spans="1:9" ht="28.5" x14ac:dyDescent="0.25">
      <c r="A157" s="53">
        <v>9</v>
      </c>
      <c r="B157" s="68" t="s">
        <v>154</v>
      </c>
      <c r="C157" s="69"/>
      <c r="D157" s="70"/>
      <c r="E157" s="71"/>
      <c r="F157" s="76" t="s">
        <v>131</v>
      </c>
      <c r="G157" s="75" t="s">
        <v>155</v>
      </c>
      <c r="H157" s="19"/>
      <c r="I157" s="19"/>
    </row>
    <row r="158" spans="1:9" ht="28.5" x14ac:dyDescent="0.25">
      <c r="A158" s="53">
        <v>10</v>
      </c>
      <c r="B158" s="68" t="s">
        <v>156</v>
      </c>
      <c r="C158" s="69"/>
      <c r="D158" s="70"/>
      <c r="E158" s="71"/>
      <c r="F158" s="77">
        <v>2000000</v>
      </c>
      <c r="G158" s="78" t="s">
        <v>157</v>
      </c>
      <c r="H158" s="19"/>
      <c r="I158" s="19"/>
    </row>
    <row r="159" spans="1:9" ht="30" x14ac:dyDescent="0.25">
      <c r="A159" s="53">
        <v>11</v>
      </c>
      <c r="B159" s="79" t="s">
        <v>158</v>
      </c>
      <c r="C159" s="69"/>
      <c r="D159" s="70"/>
      <c r="E159" s="71"/>
      <c r="F159" s="80">
        <v>250000</v>
      </c>
      <c r="G159" s="81" t="s">
        <v>159</v>
      </c>
      <c r="H159" s="19"/>
      <c r="I159" s="19"/>
    </row>
    <row r="160" spans="1:9" x14ac:dyDescent="0.25">
      <c r="A160" s="53">
        <v>12</v>
      </c>
      <c r="B160" s="79" t="s">
        <v>160</v>
      </c>
      <c r="C160" s="69"/>
      <c r="D160" s="70"/>
      <c r="E160" s="71"/>
      <c r="F160" s="82" t="s">
        <v>131</v>
      </c>
      <c r="G160" s="83" t="s">
        <v>159</v>
      </c>
      <c r="H160" s="19"/>
      <c r="I160" s="19"/>
    </row>
    <row r="161" spans="1:9" ht="19.5" customHeight="1" x14ac:dyDescent="0.25">
      <c r="A161" s="186" t="s">
        <v>161</v>
      </c>
      <c r="B161" s="187"/>
      <c r="C161" s="187"/>
      <c r="D161" s="187"/>
      <c r="E161" s="187"/>
      <c r="F161" s="187"/>
      <c r="G161" s="187"/>
      <c r="H161" s="187"/>
      <c r="I161" s="188"/>
    </row>
    <row r="162" spans="1:9" x14ac:dyDescent="0.25">
      <c r="A162" s="53">
        <v>1</v>
      </c>
      <c r="B162" s="84" t="s">
        <v>162</v>
      </c>
      <c r="C162" s="69"/>
      <c r="D162" s="70"/>
      <c r="E162" s="71"/>
      <c r="F162" s="85">
        <v>15336000</v>
      </c>
      <c r="G162" s="68" t="s">
        <v>163</v>
      </c>
      <c r="H162" s="19"/>
      <c r="I162" s="19"/>
    </row>
    <row r="163" spans="1:9" x14ac:dyDescent="0.25">
      <c r="A163" s="53">
        <v>2</v>
      </c>
      <c r="B163" s="68" t="s">
        <v>164</v>
      </c>
      <c r="C163" s="69"/>
      <c r="D163" s="70"/>
      <c r="E163" s="71"/>
      <c r="F163" s="85">
        <v>1835000</v>
      </c>
      <c r="G163" s="68" t="s">
        <v>163</v>
      </c>
      <c r="H163" s="19"/>
      <c r="I163" s="19"/>
    </row>
    <row r="164" spans="1:9" x14ac:dyDescent="0.25">
      <c r="A164" s="53">
        <v>3</v>
      </c>
      <c r="B164" s="68" t="s">
        <v>165</v>
      </c>
      <c r="C164" s="69"/>
      <c r="D164" s="70"/>
      <c r="E164" s="71"/>
      <c r="F164" s="86">
        <v>5592000</v>
      </c>
      <c r="G164" s="68" t="s">
        <v>166</v>
      </c>
      <c r="H164" s="19"/>
      <c r="I164" s="19"/>
    </row>
    <row r="165" spans="1:9" x14ac:dyDescent="0.25">
      <c r="A165" s="53">
        <v>4</v>
      </c>
      <c r="B165" s="68" t="s">
        <v>167</v>
      </c>
      <c r="C165" s="69"/>
      <c r="D165" s="70"/>
      <c r="E165" s="71"/>
      <c r="F165" s="85">
        <v>9600000</v>
      </c>
      <c r="G165" s="94">
        <v>44075</v>
      </c>
      <c r="H165" s="19"/>
      <c r="I165" s="19"/>
    </row>
    <row r="166" spans="1:9" x14ac:dyDescent="0.25">
      <c r="A166" s="53">
        <v>5</v>
      </c>
      <c r="B166" s="68" t="s">
        <v>168</v>
      </c>
      <c r="C166" s="69"/>
      <c r="D166" s="70"/>
      <c r="E166" s="71"/>
      <c r="F166" s="85">
        <v>420000</v>
      </c>
      <c r="G166" s="112">
        <v>44083</v>
      </c>
      <c r="H166" s="19"/>
      <c r="I166" s="19"/>
    </row>
    <row r="167" spans="1:9" x14ac:dyDescent="0.25">
      <c r="A167" s="53">
        <v>6</v>
      </c>
      <c r="B167" s="68" t="s">
        <v>169</v>
      </c>
      <c r="C167" s="69"/>
      <c r="D167" s="70"/>
      <c r="E167" s="71"/>
      <c r="F167" s="85">
        <v>2557500</v>
      </c>
      <c r="G167" s="54" t="s">
        <v>170</v>
      </c>
      <c r="H167" s="19"/>
      <c r="I167" s="19"/>
    </row>
    <row r="168" spans="1:9" x14ac:dyDescent="0.25">
      <c r="A168" s="53">
        <v>7</v>
      </c>
      <c r="B168" s="68" t="s">
        <v>171</v>
      </c>
      <c r="C168" s="69"/>
      <c r="D168" s="70"/>
      <c r="E168" s="71"/>
      <c r="F168" s="85">
        <v>480000</v>
      </c>
      <c r="G168" s="68" t="s">
        <v>172</v>
      </c>
      <c r="H168" s="19"/>
      <c r="I168" s="19"/>
    </row>
    <row r="169" spans="1:9" x14ac:dyDescent="0.25">
      <c r="A169" s="53">
        <v>8</v>
      </c>
      <c r="B169" s="68" t="s">
        <v>173</v>
      </c>
      <c r="C169" s="69"/>
      <c r="D169" s="70"/>
      <c r="E169" s="71"/>
      <c r="F169" s="85">
        <v>6000000</v>
      </c>
      <c r="G169" s="54" t="s">
        <v>174</v>
      </c>
      <c r="H169" s="19"/>
      <c r="I169" s="19"/>
    </row>
    <row r="170" spans="1:9" x14ac:dyDescent="0.25">
      <c r="A170" s="53">
        <v>9</v>
      </c>
      <c r="B170" s="68" t="s">
        <v>175</v>
      </c>
      <c r="C170" s="69"/>
      <c r="D170" s="70"/>
      <c r="E170" s="71"/>
      <c r="F170" s="86">
        <v>1800000</v>
      </c>
      <c r="G170" s="68" t="s">
        <v>176</v>
      </c>
      <c r="H170" s="19"/>
      <c r="I170" s="19"/>
    </row>
    <row r="171" spans="1:9" x14ac:dyDescent="0.25">
      <c r="A171" s="53">
        <v>10</v>
      </c>
      <c r="B171" s="87" t="s">
        <v>177</v>
      </c>
      <c r="C171" s="69"/>
      <c r="D171" s="70"/>
      <c r="E171" s="71"/>
      <c r="F171" s="88">
        <v>1941500</v>
      </c>
      <c r="G171" s="68" t="s">
        <v>178</v>
      </c>
      <c r="H171" s="19"/>
      <c r="I171" s="19"/>
    </row>
    <row r="172" spans="1:9" x14ac:dyDescent="0.25">
      <c r="A172" s="53">
        <v>11</v>
      </c>
      <c r="B172" s="68" t="s">
        <v>179</v>
      </c>
      <c r="C172" s="69"/>
      <c r="D172" s="70"/>
      <c r="E172" s="71"/>
      <c r="F172" s="85">
        <v>550000</v>
      </c>
      <c r="G172" s="112">
        <v>44152</v>
      </c>
      <c r="H172" s="19"/>
      <c r="I172" s="19"/>
    </row>
    <row r="173" spans="1:9" x14ac:dyDescent="0.25">
      <c r="A173" s="53">
        <v>12</v>
      </c>
      <c r="B173" s="68" t="s">
        <v>180</v>
      </c>
      <c r="C173" s="69"/>
      <c r="D173" s="70"/>
      <c r="E173" s="71"/>
      <c r="F173" s="85">
        <v>4290000</v>
      </c>
      <c r="G173" s="68" t="s">
        <v>181</v>
      </c>
      <c r="H173" s="19"/>
      <c r="I173" s="19"/>
    </row>
    <row r="174" spans="1:9" x14ac:dyDescent="0.25">
      <c r="A174" s="53">
        <v>13</v>
      </c>
      <c r="B174" s="68" t="s">
        <v>182</v>
      </c>
      <c r="C174" s="69"/>
      <c r="D174" s="70"/>
      <c r="E174" s="71"/>
      <c r="F174" s="85">
        <v>220000</v>
      </c>
      <c r="G174" s="68" t="s">
        <v>181</v>
      </c>
      <c r="H174" s="19"/>
      <c r="I174" s="19"/>
    </row>
    <row r="175" spans="1:9" x14ac:dyDescent="0.25">
      <c r="A175" s="53">
        <v>14</v>
      </c>
      <c r="B175" s="68" t="s">
        <v>183</v>
      </c>
      <c r="C175" s="69"/>
      <c r="D175" s="70"/>
      <c r="E175" s="71"/>
      <c r="F175" s="85">
        <v>4290000</v>
      </c>
      <c r="G175" s="68" t="s">
        <v>184</v>
      </c>
      <c r="H175" s="19"/>
      <c r="I175" s="19"/>
    </row>
    <row r="176" spans="1:9" x14ac:dyDescent="0.25">
      <c r="A176" s="53">
        <v>15</v>
      </c>
      <c r="B176" s="68" t="s">
        <v>185</v>
      </c>
      <c r="C176" s="69"/>
      <c r="D176" s="70"/>
      <c r="E176" s="71"/>
      <c r="F176" s="85">
        <v>1650000</v>
      </c>
      <c r="G176" s="68" t="s">
        <v>186</v>
      </c>
      <c r="H176" s="19"/>
      <c r="I176" s="19"/>
    </row>
    <row r="177" spans="1:9" x14ac:dyDescent="0.25">
      <c r="A177" s="53">
        <v>16</v>
      </c>
      <c r="B177" s="68" t="s">
        <v>187</v>
      </c>
      <c r="C177" s="69"/>
      <c r="D177" s="70"/>
      <c r="E177" s="71"/>
      <c r="F177" s="85">
        <v>1650000</v>
      </c>
      <c r="G177" s="68" t="s">
        <v>186</v>
      </c>
      <c r="H177" s="19"/>
      <c r="I177" s="19"/>
    </row>
    <row r="178" spans="1:9" ht="28.5" x14ac:dyDescent="0.25">
      <c r="A178" s="53">
        <v>17</v>
      </c>
      <c r="B178" s="68" t="s">
        <v>188</v>
      </c>
      <c r="C178" s="69"/>
      <c r="D178" s="70"/>
      <c r="E178" s="71"/>
      <c r="F178" s="85">
        <v>5500000</v>
      </c>
      <c r="G178" s="68" t="s">
        <v>189</v>
      </c>
      <c r="H178" s="19"/>
      <c r="I178" s="19"/>
    </row>
    <row r="179" spans="1:9" ht="28.5" x14ac:dyDescent="0.25">
      <c r="A179" s="53">
        <v>18</v>
      </c>
      <c r="B179" s="68" t="s">
        <v>190</v>
      </c>
      <c r="C179" s="69"/>
      <c r="D179" s="70"/>
      <c r="E179" s="71"/>
      <c r="F179" s="85">
        <v>2200000</v>
      </c>
      <c r="G179" s="68" t="s">
        <v>191</v>
      </c>
      <c r="H179" s="19"/>
      <c r="I179" s="19"/>
    </row>
    <row r="180" spans="1:9" x14ac:dyDescent="0.25">
      <c r="A180" s="53">
        <v>19</v>
      </c>
      <c r="B180" s="68" t="s">
        <v>192</v>
      </c>
      <c r="C180" s="69"/>
      <c r="D180" s="70"/>
      <c r="E180" s="71"/>
      <c r="F180" s="85" t="s">
        <v>131</v>
      </c>
      <c r="G180" s="68" t="s">
        <v>193</v>
      </c>
      <c r="H180" s="19"/>
      <c r="I180" s="19"/>
    </row>
    <row r="181" spans="1:9" x14ac:dyDescent="0.25">
      <c r="A181" s="53">
        <v>20</v>
      </c>
      <c r="B181" s="68" t="s">
        <v>194</v>
      </c>
      <c r="C181" s="69"/>
      <c r="D181" s="70"/>
      <c r="E181" s="71"/>
      <c r="F181" s="85">
        <v>500000</v>
      </c>
      <c r="G181" s="68" t="s">
        <v>195</v>
      </c>
      <c r="H181" s="19"/>
      <c r="I181" s="19"/>
    </row>
    <row r="182" spans="1:9" x14ac:dyDescent="0.25">
      <c r="A182" s="53">
        <v>21</v>
      </c>
      <c r="B182" s="68" t="s">
        <v>196</v>
      </c>
      <c r="C182" s="69"/>
      <c r="D182" s="70"/>
      <c r="E182" s="71"/>
      <c r="F182" s="86">
        <v>600000</v>
      </c>
      <c r="G182" s="68" t="s">
        <v>137</v>
      </c>
      <c r="H182" s="19"/>
      <c r="I182" s="19"/>
    </row>
    <row r="183" spans="1:9" x14ac:dyDescent="0.25">
      <c r="A183" s="53">
        <v>22</v>
      </c>
      <c r="B183" s="68" t="s">
        <v>197</v>
      </c>
      <c r="C183" s="69"/>
      <c r="D183" s="70"/>
      <c r="E183" s="71"/>
      <c r="F183" s="86">
        <v>360000</v>
      </c>
      <c r="G183" s="68" t="s">
        <v>193</v>
      </c>
      <c r="H183" s="19"/>
      <c r="I183" s="19"/>
    </row>
    <row r="184" spans="1:9" ht="28.5" x14ac:dyDescent="0.25">
      <c r="A184" s="53">
        <v>23</v>
      </c>
      <c r="B184" s="68" t="s">
        <v>198</v>
      </c>
      <c r="C184" s="69"/>
      <c r="D184" s="70"/>
      <c r="E184" s="71"/>
      <c r="F184" s="89" t="s">
        <v>131</v>
      </c>
      <c r="G184" s="68" t="s">
        <v>199</v>
      </c>
      <c r="H184" s="19"/>
      <c r="I184" s="19"/>
    </row>
    <row r="185" spans="1:9" x14ac:dyDescent="0.25">
      <c r="A185" s="53">
        <v>24</v>
      </c>
      <c r="B185" s="68" t="s">
        <v>200</v>
      </c>
      <c r="C185" s="69"/>
      <c r="D185" s="70"/>
      <c r="E185" s="71"/>
      <c r="F185" s="89" t="s">
        <v>131</v>
      </c>
      <c r="G185" s="68" t="s">
        <v>137</v>
      </c>
      <c r="H185" s="19"/>
      <c r="I185" s="19"/>
    </row>
    <row r="186" spans="1:9" ht="28.5" x14ac:dyDescent="0.25">
      <c r="A186" s="53">
        <v>25</v>
      </c>
      <c r="B186" s="68" t="s">
        <v>201</v>
      </c>
      <c r="C186" s="69"/>
      <c r="D186" s="70"/>
      <c r="E186" s="71"/>
      <c r="F186" s="89" t="s">
        <v>131</v>
      </c>
      <c r="G186" s="68" t="s">
        <v>202</v>
      </c>
      <c r="H186" s="19"/>
      <c r="I186" s="19"/>
    </row>
    <row r="187" spans="1:9" ht="28.5" x14ac:dyDescent="0.25">
      <c r="A187" s="53">
        <v>26</v>
      </c>
      <c r="B187" s="68" t="s">
        <v>203</v>
      </c>
      <c r="C187" s="69"/>
      <c r="D187" s="70"/>
      <c r="E187" s="71"/>
      <c r="F187" s="89" t="s">
        <v>131</v>
      </c>
      <c r="G187" s="68" t="s">
        <v>204</v>
      </c>
      <c r="H187" s="19"/>
      <c r="I187" s="19"/>
    </row>
    <row r="188" spans="1:9" ht="28.5" x14ac:dyDescent="0.25">
      <c r="A188" s="53">
        <v>27</v>
      </c>
      <c r="B188" s="68" t="s">
        <v>205</v>
      </c>
      <c r="C188" s="69"/>
      <c r="D188" s="70"/>
      <c r="E188" s="71"/>
      <c r="F188" s="88">
        <v>1200000</v>
      </c>
      <c r="G188" s="68" t="s">
        <v>186</v>
      </c>
      <c r="H188" s="19"/>
      <c r="I188" s="19"/>
    </row>
    <row r="189" spans="1:9" x14ac:dyDescent="0.25">
      <c r="A189" s="53">
        <v>28</v>
      </c>
      <c r="B189" s="68" t="s">
        <v>206</v>
      </c>
      <c r="C189" s="69"/>
      <c r="D189" s="70"/>
      <c r="E189" s="71"/>
      <c r="F189" s="88">
        <v>2500000</v>
      </c>
      <c r="G189" s="68" t="s">
        <v>163</v>
      </c>
      <c r="H189" s="19"/>
      <c r="I189" s="19"/>
    </row>
    <row r="190" spans="1:9" x14ac:dyDescent="0.25">
      <c r="A190" s="53">
        <v>29</v>
      </c>
      <c r="B190" s="68" t="s">
        <v>207</v>
      </c>
      <c r="C190" s="69"/>
      <c r="D190" s="70"/>
      <c r="E190" s="71"/>
      <c r="F190" s="88">
        <v>18000000</v>
      </c>
      <c r="G190" s="113" t="s">
        <v>131</v>
      </c>
      <c r="H190" s="19"/>
      <c r="I190" s="19"/>
    </row>
    <row r="191" spans="1:9" x14ac:dyDescent="0.25">
      <c r="A191" s="53">
        <v>30</v>
      </c>
      <c r="B191" s="68" t="s">
        <v>208</v>
      </c>
      <c r="C191" s="69"/>
      <c r="D191" s="70"/>
      <c r="E191" s="71"/>
      <c r="F191" s="88"/>
      <c r="G191" s="114"/>
      <c r="H191" s="19"/>
      <c r="I191" s="19"/>
    </row>
    <row r="192" spans="1:9" x14ac:dyDescent="0.25">
      <c r="A192" s="53"/>
      <c r="B192" s="68" t="s">
        <v>209</v>
      </c>
      <c r="C192" s="69"/>
      <c r="D192" s="70"/>
      <c r="E192" s="71"/>
      <c r="F192" s="88">
        <v>2400000</v>
      </c>
      <c r="G192" s="68" t="s">
        <v>210</v>
      </c>
      <c r="H192" s="19"/>
      <c r="I192" s="19"/>
    </row>
    <row r="193" spans="1:9" x14ac:dyDescent="0.25">
      <c r="A193" s="53"/>
      <c r="B193" s="68" t="s">
        <v>211</v>
      </c>
      <c r="C193" s="69"/>
      <c r="D193" s="70"/>
      <c r="E193" s="71"/>
      <c r="F193" s="88">
        <v>1800000</v>
      </c>
      <c r="G193" s="68" t="s">
        <v>210</v>
      </c>
      <c r="H193" s="19"/>
      <c r="I193" s="19"/>
    </row>
    <row r="194" spans="1:9" x14ac:dyDescent="0.25">
      <c r="A194" s="53"/>
      <c r="B194" s="68" t="s">
        <v>212</v>
      </c>
      <c r="C194" s="69"/>
      <c r="D194" s="70"/>
      <c r="E194" s="71"/>
      <c r="F194" s="88">
        <v>1000000</v>
      </c>
      <c r="G194" s="68" t="s">
        <v>210</v>
      </c>
      <c r="H194" s="19"/>
      <c r="I194" s="19"/>
    </row>
    <row r="195" spans="1:9" x14ac:dyDescent="0.25">
      <c r="A195" s="53"/>
      <c r="B195" s="68" t="s">
        <v>213</v>
      </c>
      <c r="C195" s="69"/>
      <c r="D195" s="70"/>
      <c r="E195" s="71"/>
      <c r="F195" s="88">
        <v>1500000</v>
      </c>
      <c r="G195" s="68" t="s">
        <v>210</v>
      </c>
      <c r="H195" s="19"/>
      <c r="I195" s="19"/>
    </row>
    <row r="196" spans="1:9" x14ac:dyDescent="0.25">
      <c r="A196" s="53"/>
      <c r="B196" s="68" t="s">
        <v>214</v>
      </c>
      <c r="C196" s="69"/>
      <c r="D196" s="70"/>
      <c r="E196" s="71"/>
      <c r="F196" s="88">
        <v>1200000</v>
      </c>
      <c r="G196" s="68" t="s">
        <v>210</v>
      </c>
      <c r="H196" s="19"/>
      <c r="I196" s="19"/>
    </row>
    <row r="197" spans="1:9" x14ac:dyDescent="0.25">
      <c r="A197" s="53"/>
      <c r="B197" s="68" t="s">
        <v>215</v>
      </c>
      <c r="C197" s="69"/>
      <c r="D197" s="70"/>
      <c r="E197" s="71"/>
      <c r="F197" s="88">
        <v>2200000</v>
      </c>
      <c r="G197" s="68" t="s">
        <v>210</v>
      </c>
      <c r="H197" s="19"/>
      <c r="I197" s="19"/>
    </row>
    <row r="198" spans="1:9" x14ac:dyDescent="0.25">
      <c r="A198" s="53"/>
      <c r="B198" s="68" t="s">
        <v>216</v>
      </c>
      <c r="C198" s="69"/>
      <c r="D198" s="70"/>
      <c r="E198" s="71"/>
      <c r="F198" s="88">
        <v>1500000</v>
      </c>
      <c r="G198" s="68" t="s">
        <v>210</v>
      </c>
      <c r="H198" s="19"/>
      <c r="I198" s="19"/>
    </row>
    <row r="199" spans="1:9" x14ac:dyDescent="0.25">
      <c r="A199" s="53">
        <v>31</v>
      </c>
      <c r="B199" s="68" t="s">
        <v>217</v>
      </c>
      <c r="C199" s="69"/>
      <c r="D199" s="70"/>
      <c r="E199" s="71"/>
      <c r="F199" s="88">
        <v>2900000</v>
      </c>
      <c r="G199" s="68" t="s">
        <v>210</v>
      </c>
      <c r="H199" s="19"/>
      <c r="I199" s="19"/>
    </row>
    <row r="200" spans="1:9" ht="28.5" x14ac:dyDescent="0.25">
      <c r="A200" s="53">
        <v>32</v>
      </c>
      <c r="B200" s="68" t="s">
        <v>218</v>
      </c>
      <c r="C200" s="69"/>
      <c r="D200" s="70"/>
      <c r="E200" s="71"/>
      <c r="F200" s="88">
        <v>800000</v>
      </c>
      <c r="G200" s="68" t="s">
        <v>219</v>
      </c>
      <c r="H200" s="19"/>
      <c r="I200" s="19"/>
    </row>
    <row r="201" spans="1:9" x14ac:dyDescent="0.25">
      <c r="A201" s="53">
        <v>33</v>
      </c>
      <c r="B201" s="68" t="s">
        <v>220</v>
      </c>
      <c r="C201" s="69"/>
      <c r="D201" s="70"/>
      <c r="E201" s="71"/>
      <c r="F201" s="88">
        <v>5000000</v>
      </c>
      <c r="G201" s="94">
        <v>44075</v>
      </c>
      <c r="H201" s="19"/>
      <c r="I201" s="19"/>
    </row>
    <row r="202" spans="1:9" x14ac:dyDescent="0.25">
      <c r="A202" s="53">
        <v>34</v>
      </c>
      <c r="B202" s="68" t="s">
        <v>221</v>
      </c>
      <c r="C202" s="69"/>
      <c r="D202" s="70"/>
      <c r="E202" s="71"/>
      <c r="F202" s="88">
        <v>38980000</v>
      </c>
      <c r="G202" s="68" t="s">
        <v>222</v>
      </c>
      <c r="H202" s="19"/>
      <c r="I202" s="19"/>
    </row>
    <row r="203" spans="1:9" x14ac:dyDescent="0.25">
      <c r="A203" s="53">
        <v>35</v>
      </c>
      <c r="B203" s="90" t="s">
        <v>223</v>
      </c>
      <c r="C203" s="69"/>
      <c r="D203" s="70"/>
      <c r="E203" s="71"/>
      <c r="F203" s="88"/>
      <c r="G203" s="68"/>
      <c r="H203" s="19"/>
      <c r="I203" s="19"/>
    </row>
    <row r="204" spans="1:9" x14ac:dyDescent="0.25">
      <c r="A204" s="24"/>
      <c r="B204" s="177" t="s">
        <v>57</v>
      </c>
      <c r="C204" s="177"/>
      <c r="D204" s="177"/>
      <c r="E204" s="177"/>
      <c r="F204" s="23">
        <f>SUM(F137:F147)+SUM(F149:F160)+SUM(F162:F203)</f>
        <v>163527000</v>
      </c>
      <c r="G204" s="25"/>
      <c r="H204" s="24"/>
      <c r="I204" s="24"/>
    </row>
    <row r="205" spans="1:9" customFormat="1" ht="27" customHeight="1" x14ac:dyDescent="0.25">
      <c r="A205" s="140" t="s">
        <v>83</v>
      </c>
      <c r="B205" s="138" t="s">
        <v>103</v>
      </c>
      <c r="C205" s="121"/>
      <c r="D205" s="121"/>
      <c r="E205" s="122"/>
      <c r="F205" s="121"/>
      <c r="G205" s="123"/>
      <c r="H205" s="121"/>
      <c r="I205" s="124"/>
    </row>
    <row r="206" spans="1:9" customFormat="1" x14ac:dyDescent="0.25">
      <c r="A206" s="27" t="s">
        <v>104</v>
      </c>
      <c r="B206" s="41" t="s">
        <v>105</v>
      </c>
      <c r="C206" s="29"/>
      <c r="D206" s="30"/>
      <c r="E206" s="39"/>
      <c r="F206" s="29"/>
      <c r="G206" s="40"/>
      <c r="H206" s="30"/>
      <c r="I206" s="28"/>
    </row>
    <row r="207" spans="1:9" customFormat="1" x14ac:dyDescent="0.25">
      <c r="A207" s="30">
        <v>1</v>
      </c>
      <c r="B207" s="42" t="s">
        <v>106</v>
      </c>
      <c r="C207" s="43">
        <v>12</v>
      </c>
      <c r="D207" s="30" t="s">
        <v>11</v>
      </c>
      <c r="E207" s="39"/>
      <c r="F207" s="29"/>
      <c r="G207" s="34" t="s">
        <v>107</v>
      </c>
      <c r="H207" s="30"/>
      <c r="I207" s="28"/>
    </row>
    <row r="208" spans="1:9" customFormat="1" x14ac:dyDescent="0.25">
      <c r="A208" s="30">
        <v>2</v>
      </c>
      <c r="B208" s="42" t="s">
        <v>108</v>
      </c>
      <c r="C208" s="43">
        <v>1</v>
      </c>
      <c r="D208" s="30" t="s">
        <v>18</v>
      </c>
      <c r="E208" s="39">
        <v>400000</v>
      </c>
      <c r="F208" s="44">
        <f>E208*1</f>
        <v>400000</v>
      </c>
      <c r="G208" s="34" t="s">
        <v>107</v>
      </c>
      <c r="H208" s="30" t="s">
        <v>86</v>
      </c>
      <c r="I208" s="28"/>
    </row>
    <row r="209" spans="1:9" customFormat="1" x14ac:dyDescent="0.25">
      <c r="A209" s="30">
        <v>3</v>
      </c>
      <c r="B209" s="47" t="s">
        <v>109</v>
      </c>
      <c r="C209" s="43">
        <v>1</v>
      </c>
      <c r="D209" s="30" t="s">
        <v>18</v>
      </c>
      <c r="E209" s="39"/>
      <c r="F209" s="29"/>
      <c r="G209" s="34" t="s">
        <v>107</v>
      </c>
      <c r="H209" s="30"/>
      <c r="I209" s="28"/>
    </row>
    <row r="210" spans="1:9" customFormat="1" ht="38.25" x14ac:dyDescent="0.25">
      <c r="A210" s="178">
        <v>4</v>
      </c>
      <c r="B210" s="180" t="s">
        <v>84</v>
      </c>
      <c r="C210" s="181">
        <v>1</v>
      </c>
      <c r="D210" s="189" t="s">
        <v>18</v>
      </c>
      <c r="E210" s="191" t="s">
        <v>85</v>
      </c>
      <c r="F210" s="193">
        <f>15000*200</f>
        <v>3000000</v>
      </c>
      <c r="G210" s="195">
        <v>44027</v>
      </c>
      <c r="H210" s="178" t="s">
        <v>86</v>
      </c>
      <c r="I210" s="149" t="s">
        <v>110</v>
      </c>
    </row>
    <row r="211" spans="1:9" customFormat="1" ht="12.75" customHeight="1" x14ac:dyDescent="0.25">
      <c r="A211" s="179"/>
      <c r="B211" s="180"/>
      <c r="C211" s="182"/>
      <c r="D211" s="190"/>
      <c r="E211" s="192"/>
      <c r="F211" s="194"/>
      <c r="G211" s="196"/>
      <c r="H211" s="179"/>
      <c r="I211" s="35" t="s">
        <v>111</v>
      </c>
    </row>
    <row r="212" spans="1:9" customFormat="1" ht="31.5" x14ac:dyDescent="0.25">
      <c r="A212" s="30">
        <v>5</v>
      </c>
      <c r="B212" s="42" t="s">
        <v>112</v>
      </c>
      <c r="C212" s="43">
        <v>1</v>
      </c>
      <c r="D212" s="30" t="s">
        <v>18</v>
      </c>
      <c r="E212" s="39"/>
      <c r="F212" s="29"/>
      <c r="G212" s="34">
        <v>44013</v>
      </c>
      <c r="H212" s="30"/>
      <c r="I212" s="28"/>
    </row>
    <row r="213" spans="1:9" customFormat="1" x14ac:dyDescent="0.25">
      <c r="A213" s="27" t="s">
        <v>113</v>
      </c>
      <c r="B213" s="48" t="s">
        <v>114</v>
      </c>
      <c r="C213" s="43"/>
      <c r="D213" s="30"/>
      <c r="E213" s="39"/>
      <c r="F213" s="29"/>
      <c r="G213" s="34"/>
      <c r="H213" s="30"/>
      <c r="I213" s="28"/>
    </row>
    <row r="214" spans="1:9" customFormat="1" x14ac:dyDescent="0.25">
      <c r="A214" s="30">
        <v>1</v>
      </c>
      <c r="B214" s="47" t="s">
        <v>115</v>
      </c>
      <c r="C214" s="43">
        <v>12</v>
      </c>
      <c r="D214" s="30" t="s">
        <v>11</v>
      </c>
      <c r="E214" s="39">
        <v>50000</v>
      </c>
      <c r="F214" s="44">
        <f>E214*12</f>
        <v>600000</v>
      </c>
      <c r="G214" s="34" t="s">
        <v>107</v>
      </c>
      <c r="H214" s="30" t="s">
        <v>86</v>
      </c>
      <c r="I214" s="28"/>
    </row>
    <row r="215" spans="1:9" customFormat="1" ht="16.5" thickBot="1" x14ac:dyDescent="0.3">
      <c r="A215" s="30">
        <v>2</v>
      </c>
      <c r="B215" s="45" t="s">
        <v>116</v>
      </c>
      <c r="C215" s="30">
        <v>1</v>
      </c>
      <c r="D215" s="30" t="s">
        <v>18</v>
      </c>
      <c r="E215" s="39">
        <v>200000</v>
      </c>
      <c r="F215" s="44">
        <f>E215*1</f>
        <v>200000</v>
      </c>
      <c r="G215" s="34" t="s">
        <v>107</v>
      </c>
      <c r="H215" s="30" t="s">
        <v>86</v>
      </c>
      <c r="I215" s="28"/>
    </row>
    <row r="216" spans="1:9" customFormat="1" x14ac:dyDescent="0.25">
      <c r="A216" s="30">
        <v>3</v>
      </c>
      <c r="B216" s="49" t="s">
        <v>117</v>
      </c>
      <c r="C216" s="31">
        <v>12</v>
      </c>
      <c r="D216" s="32" t="s">
        <v>11</v>
      </c>
      <c r="E216" s="46">
        <v>500000</v>
      </c>
      <c r="F216" s="39">
        <f>E216*12</f>
        <v>6000000</v>
      </c>
      <c r="G216" s="34">
        <v>44013</v>
      </c>
      <c r="H216" s="30" t="s">
        <v>86</v>
      </c>
      <c r="I216" s="28"/>
    </row>
    <row r="217" spans="1:9" customFormat="1" x14ac:dyDescent="0.25">
      <c r="A217" s="30">
        <v>4</v>
      </c>
      <c r="B217" s="51" t="s">
        <v>118</v>
      </c>
      <c r="C217" s="43">
        <v>1</v>
      </c>
      <c r="D217" s="30" t="s">
        <v>18</v>
      </c>
      <c r="E217" s="39">
        <v>5000000</v>
      </c>
      <c r="F217" s="44">
        <f>E217*1</f>
        <v>5000000</v>
      </c>
      <c r="G217" s="34">
        <v>44409</v>
      </c>
      <c r="H217" s="30" t="s">
        <v>86</v>
      </c>
      <c r="I217" s="28"/>
    </row>
    <row r="218" spans="1:9" customFormat="1" x14ac:dyDescent="0.25">
      <c r="A218" s="30">
        <v>5</v>
      </c>
      <c r="B218" s="51" t="s">
        <v>119</v>
      </c>
      <c r="C218" s="43">
        <v>1</v>
      </c>
      <c r="D218" s="30" t="s">
        <v>18</v>
      </c>
      <c r="E218" s="39">
        <v>2000000</v>
      </c>
      <c r="F218" s="44">
        <f>E218*1</f>
        <v>2000000</v>
      </c>
      <c r="G218" s="34">
        <v>44022</v>
      </c>
      <c r="H218" s="30" t="s">
        <v>86</v>
      </c>
      <c r="I218" s="28"/>
    </row>
    <row r="219" spans="1:9" customFormat="1" ht="31.5" x14ac:dyDescent="0.25">
      <c r="A219" s="30">
        <v>6</v>
      </c>
      <c r="B219" s="51" t="s">
        <v>120</v>
      </c>
      <c r="C219" s="43">
        <v>1</v>
      </c>
      <c r="D219" s="30" t="s">
        <v>18</v>
      </c>
      <c r="E219" s="39">
        <v>150000</v>
      </c>
      <c r="F219" s="44">
        <f>E219*2</f>
        <v>300000</v>
      </c>
      <c r="G219" s="34">
        <v>44017</v>
      </c>
      <c r="H219" s="30" t="s">
        <v>86</v>
      </c>
      <c r="I219" s="28"/>
    </row>
    <row r="220" spans="1:9" customFormat="1" x14ac:dyDescent="0.25">
      <c r="A220" s="27" t="s">
        <v>121</v>
      </c>
      <c r="B220" s="52" t="s">
        <v>122</v>
      </c>
      <c r="C220" s="92"/>
      <c r="D220" s="29"/>
      <c r="E220" s="39"/>
      <c r="F220" s="29"/>
      <c r="G220" s="34"/>
      <c r="H220" s="30"/>
      <c r="I220" s="28"/>
    </row>
    <row r="221" spans="1:9" customFormat="1" ht="47.25" x14ac:dyDescent="0.25">
      <c r="A221" s="30">
        <v>1</v>
      </c>
      <c r="B221" s="49" t="s">
        <v>123</v>
      </c>
      <c r="C221" s="31">
        <v>1</v>
      </c>
      <c r="D221" s="32" t="s">
        <v>18</v>
      </c>
      <c r="E221" s="46">
        <v>180000</v>
      </c>
      <c r="F221" s="39">
        <v>180000</v>
      </c>
      <c r="G221" s="34" t="s">
        <v>107</v>
      </c>
      <c r="H221" s="30" t="s">
        <v>86</v>
      </c>
      <c r="I221" s="32" t="s">
        <v>124</v>
      </c>
    </row>
    <row r="222" spans="1:9" customFormat="1" ht="63" x14ac:dyDescent="0.25">
      <c r="A222" s="30">
        <v>2</v>
      </c>
      <c r="B222" s="50" t="s">
        <v>87</v>
      </c>
      <c r="C222" s="31">
        <v>12</v>
      </c>
      <c r="D222" s="32" t="s">
        <v>88</v>
      </c>
      <c r="E222" s="46">
        <v>200000</v>
      </c>
      <c r="F222" s="39">
        <f>E222*12</f>
        <v>2400000</v>
      </c>
      <c r="G222" s="34" t="s">
        <v>107</v>
      </c>
      <c r="H222" s="30" t="s">
        <v>86</v>
      </c>
      <c r="I222" s="35" t="s">
        <v>125</v>
      </c>
    </row>
    <row r="223" spans="1:9" customFormat="1" x14ac:dyDescent="0.25">
      <c r="A223" s="30">
        <v>3</v>
      </c>
      <c r="B223" s="49" t="s">
        <v>126</v>
      </c>
      <c r="C223" s="31">
        <v>1</v>
      </c>
      <c r="D223" s="32" t="s">
        <v>88</v>
      </c>
      <c r="E223" s="46">
        <v>150000</v>
      </c>
      <c r="F223" s="39">
        <f>E223*12</f>
        <v>1800000</v>
      </c>
      <c r="G223" s="34">
        <v>44037</v>
      </c>
      <c r="H223" s="30" t="s">
        <v>86</v>
      </c>
      <c r="I223" s="36"/>
    </row>
    <row r="224" spans="1:9" customFormat="1" x14ac:dyDescent="0.25">
      <c r="A224" s="30">
        <v>4</v>
      </c>
      <c r="B224" s="49" t="s">
        <v>127</v>
      </c>
      <c r="C224" s="32">
        <v>1</v>
      </c>
      <c r="D224" s="32" t="s">
        <v>88</v>
      </c>
      <c r="E224" s="46">
        <v>100000</v>
      </c>
      <c r="F224" s="39">
        <f>E224*12</f>
        <v>1200000</v>
      </c>
      <c r="G224" s="34" t="s">
        <v>107</v>
      </c>
      <c r="H224" s="30" t="s">
        <v>86</v>
      </c>
      <c r="I224" s="36"/>
    </row>
    <row r="225" spans="1:9" customFormat="1" ht="63" x14ac:dyDescent="0.25">
      <c r="A225" s="30">
        <v>5</v>
      </c>
      <c r="B225" s="35" t="s">
        <v>128</v>
      </c>
      <c r="C225" s="32">
        <v>1</v>
      </c>
      <c r="D225" s="32" t="s">
        <v>11</v>
      </c>
      <c r="E225" s="33">
        <v>10000</v>
      </c>
      <c r="F225" s="39">
        <f>E225*6*12</f>
        <v>720000</v>
      </c>
      <c r="G225" s="34" t="s">
        <v>107</v>
      </c>
      <c r="H225" s="30" t="s">
        <v>86</v>
      </c>
      <c r="I225" s="35" t="s">
        <v>129</v>
      </c>
    </row>
    <row r="226" spans="1:9" customFormat="1" x14ac:dyDescent="0.25">
      <c r="A226" s="169" t="s">
        <v>89</v>
      </c>
      <c r="B226" s="170"/>
      <c r="C226" s="170"/>
      <c r="D226" s="170"/>
      <c r="E226" s="171"/>
      <c r="F226" s="130">
        <f>SUM(F208:F225)</f>
        <v>23800000</v>
      </c>
      <c r="G226" s="131"/>
      <c r="H226" s="132"/>
      <c r="I226" s="133"/>
    </row>
    <row r="227" spans="1:9" s="129" customFormat="1" ht="21.75" customHeight="1" x14ac:dyDescent="0.25">
      <c r="A227" s="140" t="s">
        <v>294</v>
      </c>
      <c r="B227" s="139" t="s">
        <v>293</v>
      </c>
      <c r="C227" s="121"/>
      <c r="D227" s="121"/>
      <c r="E227" s="122"/>
      <c r="F227" s="121"/>
      <c r="G227" s="123"/>
      <c r="H227" s="121"/>
      <c r="I227" s="124"/>
    </row>
    <row r="228" spans="1:9" s="129" customFormat="1" x14ac:dyDescent="0.25">
      <c r="A228" s="136">
        <v>1</v>
      </c>
      <c r="B228" s="141" t="s">
        <v>356</v>
      </c>
      <c r="C228" s="136">
        <v>1</v>
      </c>
      <c r="D228" s="136" t="s">
        <v>11</v>
      </c>
      <c r="E228" s="147">
        <v>500000</v>
      </c>
      <c r="F228" s="148">
        <v>500000</v>
      </c>
      <c r="G228" s="126" t="s">
        <v>166</v>
      </c>
      <c r="H228" s="127"/>
      <c r="I228" s="128"/>
    </row>
    <row r="229" spans="1:9" s="129" customFormat="1" x14ac:dyDescent="0.25">
      <c r="A229" s="136">
        <v>2</v>
      </c>
      <c r="B229" s="141" t="s">
        <v>357</v>
      </c>
      <c r="C229" s="136">
        <v>1</v>
      </c>
      <c r="D229" s="136" t="s">
        <v>11</v>
      </c>
      <c r="E229" s="147">
        <v>100000</v>
      </c>
      <c r="F229" s="148">
        <v>100000</v>
      </c>
      <c r="G229" s="126" t="s">
        <v>166</v>
      </c>
      <c r="H229" s="127"/>
      <c r="I229" s="128"/>
    </row>
    <row r="230" spans="1:9" s="129" customFormat="1" ht="31.5" x14ac:dyDescent="0.25">
      <c r="A230" s="136">
        <v>3</v>
      </c>
      <c r="B230" s="141" t="s">
        <v>358</v>
      </c>
      <c r="C230" s="136">
        <v>1</v>
      </c>
      <c r="D230" s="136" t="s">
        <v>11</v>
      </c>
      <c r="E230" s="147">
        <v>4000000</v>
      </c>
      <c r="F230" s="148">
        <v>4000000</v>
      </c>
      <c r="G230" s="126" t="s">
        <v>135</v>
      </c>
      <c r="H230" s="127"/>
      <c r="I230" s="128"/>
    </row>
    <row r="231" spans="1:9" s="129" customFormat="1" x14ac:dyDescent="0.25">
      <c r="A231" s="136">
        <v>4</v>
      </c>
      <c r="B231" s="141" t="s">
        <v>359</v>
      </c>
      <c r="C231" s="136">
        <v>12</v>
      </c>
      <c r="D231" s="136" t="s">
        <v>11</v>
      </c>
      <c r="E231" s="147"/>
      <c r="F231" s="148"/>
      <c r="G231" s="126" t="s">
        <v>360</v>
      </c>
      <c r="H231" s="127"/>
      <c r="I231" s="128"/>
    </row>
    <row r="232" spans="1:9" s="129" customFormat="1" x14ac:dyDescent="0.25">
      <c r="A232" s="136">
        <v>5</v>
      </c>
      <c r="B232" s="141" t="s">
        <v>361</v>
      </c>
      <c r="C232" s="136">
        <v>12</v>
      </c>
      <c r="D232" s="136" t="s">
        <v>11</v>
      </c>
      <c r="E232" s="147"/>
      <c r="F232" s="148"/>
      <c r="G232" s="126" t="s">
        <v>360</v>
      </c>
      <c r="H232" s="127"/>
      <c r="I232" s="128"/>
    </row>
    <row r="233" spans="1:9" s="129" customFormat="1" x14ac:dyDescent="0.25">
      <c r="A233" s="136">
        <v>6</v>
      </c>
      <c r="B233" s="141" t="s">
        <v>362</v>
      </c>
      <c r="C233" s="136">
        <v>1</v>
      </c>
      <c r="D233" s="136" t="s">
        <v>11</v>
      </c>
      <c r="E233" s="147">
        <v>1000000</v>
      </c>
      <c r="F233" s="148">
        <v>1000000</v>
      </c>
      <c r="G233" s="126" t="s">
        <v>348</v>
      </c>
      <c r="H233" s="127"/>
      <c r="I233" s="128"/>
    </row>
    <row r="234" spans="1:9" s="129" customFormat="1" ht="31.5" x14ac:dyDescent="0.25">
      <c r="A234" s="136">
        <v>7</v>
      </c>
      <c r="B234" s="141" t="s">
        <v>363</v>
      </c>
      <c r="C234" s="136">
        <v>12</v>
      </c>
      <c r="D234" s="136" t="s">
        <v>11</v>
      </c>
      <c r="E234" s="147"/>
      <c r="F234" s="148"/>
      <c r="G234" s="126" t="s">
        <v>360</v>
      </c>
      <c r="H234" s="127"/>
      <c r="I234" s="128"/>
    </row>
    <row r="235" spans="1:9" s="129" customFormat="1" ht="31.5" x14ac:dyDescent="0.25">
      <c r="A235" s="136">
        <v>8</v>
      </c>
      <c r="B235" s="141" t="s">
        <v>364</v>
      </c>
      <c r="C235" s="136">
        <v>12</v>
      </c>
      <c r="D235" s="136" t="s">
        <v>11</v>
      </c>
      <c r="E235" s="147"/>
      <c r="F235" s="148"/>
      <c r="G235" s="126" t="s">
        <v>360</v>
      </c>
      <c r="H235" s="127"/>
      <c r="I235" s="128"/>
    </row>
    <row r="236" spans="1:9" s="129" customFormat="1" x14ac:dyDescent="0.25">
      <c r="A236" s="136">
        <v>9</v>
      </c>
      <c r="B236" s="141" t="s">
        <v>365</v>
      </c>
      <c r="C236" s="136">
        <v>1</v>
      </c>
      <c r="D236" s="136" t="s">
        <v>11</v>
      </c>
      <c r="E236" s="147">
        <v>10000000</v>
      </c>
      <c r="F236" s="148">
        <v>10000000</v>
      </c>
      <c r="G236" s="126" t="s">
        <v>222</v>
      </c>
      <c r="H236" s="127"/>
      <c r="I236" s="128"/>
    </row>
    <row r="237" spans="1:9" s="129" customFormat="1" x14ac:dyDescent="0.25">
      <c r="A237" s="136">
        <v>10</v>
      </c>
      <c r="B237" s="141" t="s">
        <v>366</v>
      </c>
      <c r="C237" s="136">
        <v>12</v>
      </c>
      <c r="D237" s="136" t="s">
        <v>11</v>
      </c>
      <c r="E237" s="147">
        <v>100000</v>
      </c>
      <c r="F237" s="148">
        <v>1200000</v>
      </c>
      <c r="G237" s="126" t="s">
        <v>360</v>
      </c>
      <c r="H237" s="127"/>
      <c r="I237" s="128"/>
    </row>
    <row r="238" spans="1:9" customFormat="1" x14ac:dyDescent="0.25">
      <c r="A238" s="166" t="s">
        <v>89</v>
      </c>
      <c r="B238" s="167"/>
      <c r="C238" s="167"/>
      <c r="D238" s="167"/>
      <c r="E238" s="168"/>
      <c r="F238" s="130">
        <f>SUM(F228:F237)</f>
        <v>16800000</v>
      </c>
      <c r="G238" s="131"/>
      <c r="H238" s="132"/>
      <c r="I238" s="133"/>
    </row>
    <row r="239" spans="1:9" s="129" customFormat="1" ht="21.75" customHeight="1" x14ac:dyDescent="0.25">
      <c r="A239" s="140" t="s">
        <v>295</v>
      </c>
      <c r="B239" s="139" t="s">
        <v>296</v>
      </c>
      <c r="C239" s="121"/>
      <c r="D239" s="121"/>
      <c r="E239" s="122"/>
      <c r="F239" s="121"/>
      <c r="G239" s="123"/>
      <c r="H239" s="121"/>
      <c r="I239" s="124"/>
    </row>
    <row r="240" spans="1:9" s="129" customFormat="1" ht="31.5" x14ac:dyDescent="0.25">
      <c r="A240" s="142">
        <v>1</v>
      </c>
      <c r="B240" s="143" t="s">
        <v>302</v>
      </c>
      <c r="C240" s="142"/>
      <c r="D240" s="142"/>
      <c r="E240" s="142"/>
      <c r="F240" s="144">
        <v>2000000</v>
      </c>
      <c r="G240" s="145" t="s">
        <v>352</v>
      </c>
      <c r="H240" s="146"/>
      <c r="I240" s="128"/>
    </row>
    <row r="241" spans="1:9" s="129" customFormat="1" ht="31.5" x14ac:dyDescent="0.25">
      <c r="A241" s="142">
        <v>2</v>
      </c>
      <c r="B241" s="143" t="s">
        <v>303</v>
      </c>
      <c r="C241" s="142"/>
      <c r="D241" s="142"/>
      <c r="E241" s="142"/>
      <c r="F241" s="144">
        <v>500000</v>
      </c>
      <c r="G241" s="145" t="s">
        <v>353</v>
      </c>
      <c r="H241" s="146"/>
      <c r="I241" s="128"/>
    </row>
    <row r="242" spans="1:9" s="129" customFormat="1" ht="47.25" x14ac:dyDescent="0.25">
      <c r="A242" s="142">
        <v>3</v>
      </c>
      <c r="B242" s="143" t="s">
        <v>304</v>
      </c>
      <c r="C242" s="142"/>
      <c r="D242" s="142"/>
      <c r="E242" s="142"/>
      <c r="F242" s="144">
        <v>800000</v>
      </c>
      <c r="G242" s="145" t="s">
        <v>336</v>
      </c>
      <c r="H242" s="146"/>
      <c r="I242" s="128"/>
    </row>
    <row r="243" spans="1:9" s="129" customFormat="1" x14ac:dyDescent="0.25">
      <c r="A243" s="142">
        <v>4</v>
      </c>
      <c r="B243" s="143" t="s">
        <v>305</v>
      </c>
      <c r="C243" s="142"/>
      <c r="D243" s="142"/>
      <c r="E243" s="142"/>
      <c r="F243" s="144">
        <v>13200000</v>
      </c>
      <c r="G243" s="145" t="s">
        <v>337</v>
      </c>
      <c r="H243" s="146"/>
      <c r="I243" s="128"/>
    </row>
    <row r="244" spans="1:9" s="129" customFormat="1" ht="63" x14ac:dyDescent="0.25">
      <c r="A244" s="142">
        <v>5</v>
      </c>
      <c r="B244" s="143" t="s">
        <v>306</v>
      </c>
      <c r="C244" s="142"/>
      <c r="D244" s="142"/>
      <c r="E244" s="142"/>
      <c r="F244" s="144">
        <v>30000000</v>
      </c>
      <c r="G244" s="145" t="s">
        <v>354</v>
      </c>
      <c r="H244" s="146"/>
      <c r="I244" s="128"/>
    </row>
    <row r="245" spans="1:9" s="129" customFormat="1" x14ac:dyDescent="0.25">
      <c r="A245" s="142">
        <v>6</v>
      </c>
      <c r="B245" s="143" t="s">
        <v>307</v>
      </c>
      <c r="C245" s="142"/>
      <c r="D245" s="142"/>
      <c r="E245" s="142"/>
      <c r="F245" s="144">
        <v>33300000</v>
      </c>
      <c r="G245" s="145" t="s">
        <v>338</v>
      </c>
      <c r="H245" s="146"/>
      <c r="I245" s="128"/>
    </row>
    <row r="246" spans="1:9" s="129" customFormat="1" x14ac:dyDescent="0.25">
      <c r="A246" s="142">
        <v>7</v>
      </c>
      <c r="B246" s="143" t="s">
        <v>308</v>
      </c>
      <c r="C246" s="142"/>
      <c r="D246" s="142"/>
      <c r="E246" s="142"/>
      <c r="F246" s="144">
        <v>33300000</v>
      </c>
      <c r="G246" s="145" t="s">
        <v>338</v>
      </c>
      <c r="H246" s="146"/>
      <c r="I246" s="128"/>
    </row>
    <row r="247" spans="1:9" s="129" customFormat="1" ht="31.5" x14ac:dyDescent="0.25">
      <c r="A247" s="142">
        <v>8</v>
      </c>
      <c r="B247" s="143" t="s">
        <v>309</v>
      </c>
      <c r="C247" s="142"/>
      <c r="D247" s="142"/>
      <c r="E247" s="142"/>
      <c r="F247" s="144">
        <v>900000</v>
      </c>
      <c r="G247" s="145" t="s">
        <v>339</v>
      </c>
      <c r="H247" s="146"/>
      <c r="I247" s="128"/>
    </row>
    <row r="248" spans="1:9" s="129" customFormat="1" x14ac:dyDescent="0.25">
      <c r="A248" s="142">
        <v>9</v>
      </c>
      <c r="B248" s="143" t="s">
        <v>310</v>
      </c>
      <c r="C248" s="142"/>
      <c r="D248" s="142"/>
      <c r="E248" s="142"/>
      <c r="F248" s="144">
        <v>78000000</v>
      </c>
      <c r="G248" s="145">
        <v>44287</v>
      </c>
      <c r="H248" s="146"/>
      <c r="I248" s="128"/>
    </row>
    <row r="249" spans="1:9" s="129" customFormat="1" x14ac:dyDescent="0.25">
      <c r="A249" s="142">
        <v>10</v>
      </c>
      <c r="B249" s="143" t="s">
        <v>311</v>
      </c>
      <c r="C249" s="142"/>
      <c r="D249" s="142"/>
      <c r="E249" s="142"/>
      <c r="F249" s="144">
        <v>35000000</v>
      </c>
      <c r="G249" s="145" t="s">
        <v>340</v>
      </c>
      <c r="H249" s="146"/>
      <c r="I249" s="128"/>
    </row>
    <row r="250" spans="1:9" s="129" customFormat="1" x14ac:dyDescent="0.25">
      <c r="A250" s="142">
        <v>11</v>
      </c>
      <c r="B250" s="143" t="s">
        <v>312</v>
      </c>
      <c r="C250" s="142"/>
      <c r="D250" s="142"/>
      <c r="E250" s="142"/>
      <c r="F250" s="144">
        <v>100000</v>
      </c>
      <c r="G250" s="145" t="s">
        <v>341</v>
      </c>
      <c r="H250" s="146"/>
      <c r="I250" s="128"/>
    </row>
    <row r="251" spans="1:9" s="129" customFormat="1" ht="47.25" x14ac:dyDescent="0.25">
      <c r="A251" s="142">
        <v>12</v>
      </c>
      <c r="B251" s="143" t="s">
        <v>313</v>
      </c>
      <c r="C251" s="142"/>
      <c r="D251" s="142"/>
      <c r="E251" s="142"/>
      <c r="F251" s="144">
        <v>5000000</v>
      </c>
      <c r="G251" s="145">
        <v>44287</v>
      </c>
      <c r="H251" s="146"/>
      <c r="I251" s="128"/>
    </row>
    <row r="252" spans="1:9" s="129" customFormat="1" x14ac:dyDescent="0.25">
      <c r="A252" s="142">
        <v>13</v>
      </c>
      <c r="B252" s="143" t="s">
        <v>314</v>
      </c>
      <c r="C252" s="142"/>
      <c r="D252" s="142"/>
      <c r="E252" s="142"/>
      <c r="F252" s="144">
        <v>4000000</v>
      </c>
      <c r="G252" s="145" t="s">
        <v>342</v>
      </c>
      <c r="H252" s="146"/>
      <c r="I252" s="128"/>
    </row>
    <row r="253" spans="1:9" s="129" customFormat="1" ht="31.5" x14ac:dyDescent="0.25">
      <c r="A253" s="142">
        <v>14</v>
      </c>
      <c r="B253" s="143" t="s">
        <v>315</v>
      </c>
      <c r="C253" s="142"/>
      <c r="D253" s="142"/>
      <c r="E253" s="142"/>
      <c r="F253" s="144"/>
      <c r="G253" s="145" t="s">
        <v>343</v>
      </c>
      <c r="H253" s="146"/>
      <c r="I253" s="128"/>
    </row>
    <row r="254" spans="1:9" s="129" customFormat="1" ht="31.5" x14ac:dyDescent="0.25">
      <c r="A254" s="142">
        <v>15</v>
      </c>
      <c r="B254" s="143" t="s">
        <v>316</v>
      </c>
      <c r="C254" s="142"/>
      <c r="D254" s="142"/>
      <c r="E254" s="142"/>
      <c r="F254" s="144">
        <v>1000000</v>
      </c>
      <c r="G254" s="145" t="s">
        <v>344</v>
      </c>
      <c r="H254" s="146"/>
      <c r="I254" s="128"/>
    </row>
    <row r="255" spans="1:9" s="129" customFormat="1" x14ac:dyDescent="0.25">
      <c r="A255" s="142">
        <v>16</v>
      </c>
      <c r="B255" s="143" t="s">
        <v>317</v>
      </c>
      <c r="C255" s="142"/>
      <c r="D255" s="142"/>
      <c r="E255" s="142"/>
      <c r="F255" s="144">
        <v>6000000</v>
      </c>
      <c r="G255" s="145" t="s">
        <v>345</v>
      </c>
      <c r="H255" s="146"/>
      <c r="I255" s="128"/>
    </row>
    <row r="256" spans="1:9" s="129" customFormat="1" x14ac:dyDescent="0.25">
      <c r="A256" s="142">
        <v>17</v>
      </c>
      <c r="B256" s="143" t="s">
        <v>318</v>
      </c>
      <c r="C256" s="142"/>
      <c r="D256" s="142"/>
      <c r="E256" s="142"/>
      <c r="F256" s="144">
        <v>800000</v>
      </c>
      <c r="G256" s="145" t="s">
        <v>346</v>
      </c>
      <c r="H256" s="146"/>
      <c r="I256" s="128"/>
    </row>
    <row r="257" spans="1:9" s="129" customFormat="1" ht="63" x14ac:dyDescent="0.25">
      <c r="A257" s="142">
        <v>18</v>
      </c>
      <c r="B257" s="143" t="s">
        <v>319</v>
      </c>
      <c r="C257" s="142"/>
      <c r="D257" s="142"/>
      <c r="E257" s="142"/>
      <c r="F257" s="144">
        <v>500000</v>
      </c>
      <c r="G257" s="145" t="s">
        <v>347</v>
      </c>
      <c r="H257" s="146"/>
      <c r="I257" s="128"/>
    </row>
    <row r="258" spans="1:9" s="129" customFormat="1" ht="63" x14ac:dyDescent="0.25">
      <c r="A258" s="142">
        <v>19</v>
      </c>
      <c r="B258" s="143" t="s">
        <v>320</v>
      </c>
      <c r="C258" s="142"/>
      <c r="D258" s="142"/>
      <c r="E258" s="142"/>
      <c r="F258" s="144">
        <v>200000</v>
      </c>
      <c r="G258" s="145" t="s">
        <v>348</v>
      </c>
      <c r="H258" s="146"/>
      <c r="I258" s="128"/>
    </row>
    <row r="259" spans="1:9" s="129" customFormat="1" ht="31.5" x14ac:dyDescent="0.25">
      <c r="A259" s="142">
        <v>20</v>
      </c>
      <c r="B259" s="143" t="s">
        <v>321</v>
      </c>
      <c r="C259" s="142"/>
      <c r="D259" s="142"/>
      <c r="E259" s="142"/>
      <c r="F259" s="144">
        <v>200000</v>
      </c>
      <c r="G259" s="145" t="s">
        <v>348</v>
      </c>
      <c r="H259" s="146"/>
      <c r="I259" s="128"/>
    </row>
    <row r="260" spans="1:9" s="129" customFormat="1" ht="31.5" x14ac:dyDescent="0.25">
      <c r="A260" s="142">
        <v>21</v>
      </c>
      <c r="B260" s="143" t="s">
        <v>322</v>
      </c>
      <c r="C260" s="142"/>
      <c r="D260" s="142"/>
      <c r="E260" s="142"/>
      <c r="F260" s="144">
        <v>200000</v>
      </c>
      <c r="G260" s="145" t="s">
        <v>348</v>
      </c>
      <c r="H260" s="146"/>
      <c r="I260" s="128"/>
    </row>
    <row r="261" spans="1:9" s="129" customFormat="1" ht="47.25" x14ac:dyDescent="0.25">
      <c r="A261" s="142">
        <v>22</v>
      </c>
      <c r="B261" s="143" t="s">
        <v>323</v>
      </c>
      <c r="C261" s="142"/>
      <c r="D261" s="142"/>
      <c r="E261" s="142"/>
      <c r="F261" s="144">
        <v>47000000</v>
      </c>
      <c r="G261" s="145" t="s">
        <v>348</v>
      </c>
      <c r="H261" s="146"/>
      <c r="I261" s="128"/>
    </row>
    <row r="262" spans="1:9" s="129" customFormat="1" ht="63" x14ac:dyDescent="0.25">
      <c r="A262" s="142">
        <v>23</v>
      </c>
      <c r="B262" s="143" t="s">
        <v>324</v>
      </c>
      <c r="C262" s="142"/>
      <c r="D262" s="142"/>
      <c r="E262" s="142"/>
      <c r="F262" s="144">
        <v>500000</v>
      </c>
      <c r="G262" s="145" t="s">
        <v>348</v>
      </c>
      <c r="H262" s="146"/>
      <c r="I262" s="128"/>
    </row>
    <row r="263" spans="1:9" s="129" customFormat="1" ht="31.5" x14ac:dyDescent="0.25">
      <c r="A263" s="142">
        <v>24</v>
      </c>
      <c r="B263" s="143" t="s">
        <v>325</v>
      </c>
      <c r="C263" s="142"/>
      <c r="D263" s="142"/>
      <c r="E263" s="142"/>
      <c r="F263" s="144">
        <v>200000</v>
      </c>
      <c r="G263" s="145" t="s">
        <v>349</v>
      </c>
      <c r="H263" s="146"/>
      <c r="I263" s="128"/>
    </row>
    <row r="264" spans="1:9" s="129" customFormat="1" x14ac:dyDescent="0.25">
      <c r="A264" s="142">
        <v>25</v>
      </c>
      <c r="B264" s="143" t="s">
        <v>326</v>
      </c>
      <c r="C264" s="142"/>
      <c r="D264" s="142"/>
      <c r="E264" s="142"/>
      <c r="F264" s="144">
        <v>2000000</v>
      </c>
      <c r="G264" s="145"/>
      <c r="H264" s="146"/>
      <c r="I264" s="128"/>
    </row>
    <row r="265" spans="1:9" s="129" customFormat="1" ht="31.5" x14ac:dyDescent="0.25">
      <c r="A265" s="142">
        <v>26</v>
      </c>
      <c r="B265" s="143" t="s">
        <v>327</v>
      </c>
      <c r="C265" s="142"/>
      <c r="D265" s="142"/>
      <c r="E265" s="142"/>
      <c r="F265" s="144">
        <v>15600000</v>
      </c>
      <c r="G265" s="145" t="s">
        <v>350</v>
      </c>
      <c r="H265" s="146"/>
      <c r="I265" s="128"/>
    </row>
    <row r="266" spans="1:9" s="129" customFormat="1" x14ac:dyDescent="0.25">
      <c r="A266" s="142">
        <v>27</v>
      </c>
      <c r="B266" s="143" t="s">
        <v>328</v>
      </c>
      <c r="C266" s="142"/>
      <c r="D266" s="142"/>
      <c r="E266" s="142"/>
      <c r="F266" s="144">
        <v>6000000</v>
      </c>
      <c r="G266" s="145" t="s">
        <v>163</v>
      </c>
      <c r="H266" s="146"/>
      <c r="I266" s="128"/>
    </row>
    <row r="267" spans="1:9" s="129" customFormat="1" ht="47.25" x14ac:dyDescent="0.25">
      <c r="A267" s="142">
        <v>28</v>
      </c>
      <c r="B267" s="143" t="s">
        <v>329</v>
      </c>
      <c r="C267" s="142"/>
      <c r="D267" s="142"/>
      <c r="E267" s="142"/>
      <c r="F267" s="144">
        <v>2000000</v>
      </c>
      <c r="G267" s="145" t="s">
        <v>349</v>
      </c>
      <c r="H267" s="146"/>
      <c r="I267" s="128"/>
    </row>
    <row r="268" spans="1:9" s="129" customFormat="1" x14ac:dyDescent="0.25">
      <c r="A268" s="142">
        <v>29</v>
      </c>
      <c r="B268" s="143" t="s">
        <v>330</v>
      </c>
      <c r="C268" s="142"/>
      <c r="D268" s="142"/>
      <c r="E268" s="142"/>
      <c r="F268" s="144">
        <v>50000000</v>
      </c>
      <c r="G268" s="145" t="s">
        <v>351</v>
      </c>
      <c r="H268" s="146"/>
      <c r="I268" s="128"/>
    </row>
    <row r="269" spans="1:9" s="129" customFormat="1" x14ac:dyDescent="0.25">
      <c r="A269" s="142">
        <v>30</v>
      </c>
      <c r="B269" s="143" t="s">
        <v>192</v>
      </c>
      <c r="C269" s="142"/>
      <c r="D269" s="142"/>
      <c r="E269" s="142"/>
      <c r="F269" s="144">
        <v>7500000</v>
      </c>
      <c r="G269" s="145" t="s">
        <v>351</v>
      </c>
      <c r="H269" s="146"/>
      <c r="I269" s="128"/>
    </row>
    <row r="270" spans="1:9" s="129" customFormat="1" x14ac:dyDescent="0.25">
      <c r="A270" s="142">
        <v>31</v>
      </c>
      <c r="B270" s="143" t="s">
        <v>331</v>
      </c>
      <c r="C270" s="142"/>
      <c r="D270" s="142"/>
      <c r="E270" s="142"/>
      <c r="F270" s="144">
        <v>2000000</v>
      </c>
      <c r="G270" s="145" t="s">
        <v>349</v>
      </c>
      <c r="H270" s="146"/>
      <c r="I270" s="128"/>
    </row>
    <row r="271" spans="1:9" s="129" customFormat="1" x14ac:dyDescent="0.25">
      <c r="A271" s="142">
        <v>32</v>
      </c>
      <c r="B271" s="143" t="s">
        <v>332</v>
      </c>
      <c r="C271" s="142"/>
      <c r="D271" s="142"/>
      <c r="E271" s="142"/>
      <c r="F271" s="144">
        <v>3000000</v>
      </c>
      <c r="G271" s="145" t="s">
        <v>349</v>
      </c>
      <c r="H271" s="146"/>
      <c r="I271" s="128"/>
    </row>
    <row r="272" spans="1:9" s="129" customFormat="1" x14ac:dyDescent="0.25">
      <c r="A272" s="142">
        <v>33</v>
      </c>
      <c r="B272" s="143" t="s">
        <v>333</v>
      </c>
      <c r="C272" s="142"/>
      <c r="D272" s="142"/>
      <c r="E272" s="142"/>
      <c r="F272" s="144">
        <v>3000000</v>
      </c>
      <c r="G272" s="145" t="s">
        <v>349</v>
      </c>
      <c r="H272" s="146"/>
      <c r="I272" s="128"/>
    </row>
    <row r="273" spans="1:9" s="129" customFormat="1" x14ac:dyDescent="0.25">
      <c r="A273" s="142">
        <v>34</v>
      </c>
      <c r="B273" s="143" t="s">
        <v>334</v>
      </c>
      <c r="C273" s="142"/>
      <c r="D273" s="142"/>
      <c r="E273" s="142"/>
      <c r="F273" s="144">
        <v>4000000</v>
      </c>
      <c r="G273" s="145" t="s">
        <v>349</v>
      </c>
      <c r="H273" s="146"/>
      <c r="I273" s="128"/>
    </row>
    <row r="274" spans="1:9" s="129" customFormat="1" x14ac:dyDescent="0.25">
      <c r="A274" s="142">
        <v>35</v>
      </c>
      <c r="B274" s="143" t="s">
        <v>335</v>
      </c>
      <c r="C274" s="142"/>
      <c r="D274" s="142"/>
      <c r="E274" s="142"/>
      <c r="F274" s="144">
        <v>4000000</v>
      </c>
      <c r="G274" s="145" t="s">
        <v>349</v>
      </c>
      <c r="H274" s="146"/>
      <c r="I274" s="128"/>
    </row>
    <row r="275" spans="1:9" s="129" customFormat="1" x14ac:dyDescent="0.25">
      <c r="A275" s="136"/>
      <c r="B275" s="141"/>
      <c r="C275" s="136"/>
      <c r="D275" s="136"/>
      <c r="E275" s="136"/>
      <c r="F275" s="125"/>
      <c r="G275" s="126"/>
      <c r="H275" s="127"/>
      <c r="I275" s="128"/>
    </row>
    <row r="276" spans="1:9" customFormat="1" x14ac:dyDescent="0.25">
      <c r="A276" s="169" t="s">
        <v>89</v>
      </c>
      <c r="B276" s="170"/>
      <c r="C276" s="170"/>
      <c r="D276" s="170"/>
      <c r="E276" s="171"/>
      <c r="F276" s="130">
        <f>SUM(F240:F275)</f>
        <v>391800000</v>
      </c>
      <c r="G276" s="131"/>
      <c r="H276" s="132"/>
      <c r="I276" s="133"/>
    </row>
    <row r="277" spans="1:9" s="129" customFormat="1" ht="21.75" customHeight="1" x14ac:dyDescent="0.25">
      <c r="A277" s="140" t="s">
        <v>300</v>
      </c>
      <c r="B277" s="139" t="s">
        <v>301</v>
      </c>
      <c r="C277" s="121"/>
      <c r="D277" s="121"/>
      <c r="E277" s="122"/>
      <c r="F277" s="121"/>
      <c r="G277" s="123"/>
      <c r="H277" s="121"/>
      <c r="I277" s="124"/>
    </row>
    <row r="278" spans="1:9" s="129" customFormat="1" x14ac:dyDescent="0.25">
      <c r="A278" s="136"/>
      <c r="B278" s="136"/>
      <c r="C278" s="136"/>
      <c r="D278" s="136"/>
      <c r="E278" s="136"/>
      <c r="F278" s="125"/>
      <c r="G278" s="126"/>
      <c r="H278" s="127"/>
      <c r="I278" s="128"/>
    </row>
    <row r="279" spans="1:9" s="129" customFormat="1" x14ac:dyDescent="0.25">
      <c r="A279" s="136"/>
      <c r="B279" s="136"/>
      <c r="C279" s="136"/>
      <c r="D279" s="136"/>
      <c r="E279" s="136"/>
      <c r="F279" s="125"/>
      <c r="G279" s="126"/>
      <c r="H279" s="127"/>
      <c r="I279" s="128"/>
    </row>
    <row r="280" spans="1:9" s="137" customFormat="1" x14ac:dyDescent="0.25">
      <c r="A280" s="136"/>
      <c r="B280" s="136"/>
      <c r="C280" s="136"/>
      <c r="D280" s="136"/>
      <c r="E280" s="136"/>
      <c r="F280" s="125"/>
      <c r="G280" s="126"/>
      <c r="H280" s="127"/>
      <c r="I280" s="128"/>
    </row>
    <row r="281" spans="1:9" x14ac:dyDescent="0.25">
      <c r="A281" s="134"/>
      <c r="B281" s="172" t="s">
        <v>90</v>
      </c>
      <c r="C281" s="172"/>
      <c r="D281" s="172"/>
      <c r="E281" s="172"/>
      <c r="F281" s="135">
        <f>F226+F204+F134+F124+F61+F276+F238</f>
        <v>2281557135</v>
      </c>
      <c r="G281" s="134"/>
      <c r="H281" s="134"/>
      <c r="I281" s="134"/>
    </row>
  </sheetData>
  <mergeCells count="20">
    <mergeCell ref="D210:D211"/>
    <mergeCell ref="E210:E211"/>
    <mergeCell ref="F210:F211"/>
    <mergeCell ref="G210:G211"/>
    <mergeCell ref="A238:E238"/>
    <mergeCell ref="A276:E276"/>
    <mergeCell ref="A226:E226"/>
    <mergeCell ref="B281:E281"/>
    <mergeCell ref="A2:I2"/>
    <mergeCell ref="A61:E61"/>
    <mergeCell ref="B124:E124"/>
    <mergeCell ref="B134:E134"/>
    <mergeCell ref="H210:H211"/>
    <mergeCell ref="A210:A211"/>
    <mergeCell ref="B210:B211"/>
    <mergeCell ref="C210:C211"/>
    <mergeCell ref="B136:I136"/>
    <mergeCell ref="A148:I148"/>
    <mergeCell ref="A161:I161"/>
    <mergeCell ref="B204:E204"/>
  </mergeCells>
  <pageMargins left="0.11811023622047245" right="0.11811023622047245" top="0.55118110236220474" bottom="0.55118110236220474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7"/>
  <sheetViews>
    <sheetView tabSelected="1" topLeftCell="A70" zoomScale="160" zoomScaleNormal="160" workbookViewId="0">
      <selection activeCell="D46" sqref="D46"/>
    </sheetView>
  </sheetViews>
  <sheetFormatPr defaultRowHeight="15" x14ac:dyDescent="0.25"/>
  <cols>
    <col min="1" max="1" width="14.7109375" customWidth="1"/>
    <col min="2" max="2" width="73.28515625" hidden="1" customWidth="1"/>
    <col min="3" max="3" width="4" style="157" customWidth="1"/>
    <col min="4" max="4" width="68" style="202" customWidth="1"/>
  </cols>
  <sheetData>
    <row r="1" spans="2:4" x14ac:dyDescent="0.25">
      <c r="C1" s="161" t="s">
        <v>458</v>
      </c>
      <c r="D1" s="198" t="s">
        <v>459</v>
      </c>
    </row>
    <row r="2" spans="2:4" x14ac:dyDescent="0.25">
      <c r="C2" s="162" t="s">
        <v>457</v>
      </c>
      <c r="D2" s="199"/>
    </row>
    <row r="3" spans="2:4" x14ac:dyDescent="0.25">
      <c r="B3" s="154"/>
      <c r="C3" s="163">
        <v>1</v>
      </c>
      <c r="D3" s="200" t="s">
        <v>460</v>
      </c>
    </row>
    <row r="4" spans="2:4" x14ac:dyDescent="0.25">
      <c r="B4" s="154"/>
      <c r="C4" s="163">
        <v>2</v>
      </c>
      <c r="D4" s="197" t="s">
        <v>509</v>
      </c>
    </row>
    <row r="5" spans="2:4" ht="22.5" x14ac:dyDescent="0.25">
      <c r="B5" s="152"/>
      <c r="C5" s="163">
        <v>3</v>
      </c>
      <c r="D5" s="197" t="s">
        <v>462</v>
      </c>
    </row>
    <row r="6" spans="2:4" ht="22.5" x14ac:dyDescent="0.25">
      <c r="B6" s="153"/>
      <c r="C6" s="163">
        <v>4</v>
      </c>
      <c r="D6" s="197" t="s">
        <v>461</v>
      </c>
    </row>
    <row r="7" spans="2:4" x14ac:dyDescent="0.25">
      <c r="B7" s="153"/>
      <c r="C7" s="163">
        <v>5</v>
      </c>
      <c r="D7" s="197" t="s">
        <v>40</v>
      </c>
    </row>
    <row r="8" spans="2:4" x14ac:dyDescent="0.25">
      <c r="B8" s="152"/>
      <c r="C8" s="163">
        <v>6</v>
      </c>
      <c r="D8" s="197" t="s">
        <v>494</v>
      </c>
    </row>
    <row r="9" spans="2:4" x14ac:dyDescent="0.25">
      <c r="B9" s="153"/>
      <c r="C9" s="163">
        <v>7</v>
      </c>
      <c r="D9" s="197" t="s">
        <v>44</v>
      </c>
    </row>
    <row r="10" spans="2:4" x14ac:dyDescent="0.25">
      <c r="B10" s="153"/>
      <c r="C10" s="163">
        <v>8</v>
      </c>
      <c r="D10" s="197" t="s">
        <v>47</v>
      </c>
    </row>
    <row r="11" spans="2:4" x14ac:dyDescent="0.25">
      <c r="B11" s="152"/>
      <c r="C11" s="163">
        <v>9</v>
      </c>
      <c r="D11" s="197" t="s">
        <v>465</v>
      </c>
    </row>
    <row r="12" spans="2:4" x14ac:dyDescent="0.25">
      <c r="B12" s="152"/>
      <c r="C12" s="163">
        <v>10</v>
      </c>
      <c r="D12" s="197" t="s">
        <v>464</v>
      </c>
    </row>
    <row r="13" spans="2:4" x14ac:dyDescent="0.25">
      <c r="B13" s="152"/>
      <c r="C13" s="163">
        <v>11</v>
      </c>
      <c r="D13" s="197" t="s">
        <v>463</v>
      </c>
    </row>
    <row r="14" spans="2:4" x14ac:dyDescent="0.25">
      <c r="B14" s="153"/>
      <c r="C14" s="163">
        <v>12</v>
      </c>
      <c r="D14" s="197" t="s">
        <v>51</v>
      </c>
    </row>
    <row r="15" spans="2:4" x14ac:dyDescent="0.25">
      <c r="C15" s="163">
        <v>13</v>
      </c>
      <c r="D15" s="197" t="s">
        <v>484</v>
      </c>
    </row>
    <row r="16" spans="2:4" x14ac:dyDescent="0.25">
      <c r="B16" s="153"/>
      <c r="C16" s="163">
        <v>14</v>
      </c>
      <c r="D16" s="197" t="s">
        <v>481</v>
      </c>
    </row>
    <row r="17" spans="2:4" x14ac:dyDescent="0.25">
      <c r="B17" s="153"/>
      <c r="C17" s="162" t="s">
        <v>466</v>
      </c>
      <c r="D17" s="199"/>
    </row>
    <row r="18" spans="2:4" x14ac:dyDescent="0.25">
      <c r="B18" s="153"/>
      <c r="C18" s="163">
        <v>1</v>
      </c>
      <c r="D18" s="200" t="s">
        <v>467</v>
      </c>
    </row>
    <row r="19" spans="2:4" x14ac:dyDescent="0.25">
      <c r="B19" s="153"/>
      <c r="C19" s="163">
        <v>2</v>
      </c>
      <c r="D19" s="197" t="s">
        <v>509</v>
      </c>
    </row>
    <row r="20" spans="2:4" ht="22.5" x14ac:dyDescent="0.25">
      <c r="B20" s="153"/>
      <c r="C20" s="163">
        <v>3</v>
      </c>
      <c r="D20" s="197" t="s">
        <v>468</v>
      </c>
    </row>
    <row r="21" spans="2:4" x14ac:dyDescent="0.25">
      <c r="B21" s="153"/>
      <c r="C21" s="163">
        <v>4</v>
      </c>
      <c r="D21" s="197" t="s">
        <v>469</v>
      </c>
    </row>
    <row r="22" spans="2:4" x14ac:dyDescent="0.25">
      <c r="B22" s="153"/>
      <c r="C22" s="163">
        <v>5</v>
      </c>
      <c r="D22" s="197" t="s">
        <v>470</v>
      </c>
    </row>
    <row r="23" spans="2:4" x14ac:dyDescent="0.25">
      <c r="B23" s="153"/>
      <c r="C23" s="163">
        <v>6</v>
      </c>
      <c r="D23" s="197" t="s">
        <v>471</v>
      </c>
    </row>
    <row r="24" spans="2:4" x14ac:dyDescent="0.25">
      <c r="B24" s="153"/>
      <c r="C24" s="163">
        <v>7</v>
      </c>
      <c r="D24" s="197" t="s">
        <v>472</v>
      </c>
    </row>
    <row r="25" spans="2:4" x14ac:dyDescent="0.25">
      <c r="B25" s="153"/>
      <c r="C25" s="163">
        <v>8</v>
      </c>
      <c r="D25" s="197" t="s">
        <v>473</v>
      </c>
    </row>
    <row r="26" spans="2:4" x14ac:dyDescent="0.25">
      <c r="B26" s="153"/>
      <c r="C26" s="163">
        <v>9</v>
      </c>
      <c r="D26" s="197" t="s">
        <v>474</v>
      </c>
    </row>
    <row r="27" spans="2:4" x14ac:dyDescent="0.25">
      <c r="C27" s="163">
        <v>10</v>
      </c>
      <c r="D27" s="197" t="s">
        <v>475</v>
      </c>
    </row>
    <row r="28" spans="2:4" x14ac:dyDescent="0.25">
      <c r="C28" s="163">
        <v>11</v>
      </c>
      <c r="D28" s="197" t="s">
        <v>476</v>
      </c>
    </row>
    <row r="29" spans="2:4" x14ac:dyDescent="0.25">
      <c r="B29" s="154" t="s">
        <v>394</v>
      </c>
      <c r="C29" s="163">
        <v>12</v>
      </c>
      <c r="D29" s="197" t="s">
        <v>477</v>
      </c>
    </row>
    <row r="30" spans="2:4" x14ac:dyDescent="0.25">
      <c r="B30" s="152" t="s">
        <v>376</v>
      </c>
      <c r="C30" s="163">
        <v>13</v>
      </c>
      <c r="D30" s="197" t="s">
        <v>478</v>
      </c>
    </row>
    <row r="31" spans="2:4" x14ac:dyDescent="0.25">
      <c r="B31" s="153" t="s">
        <v>372</v>
      </c>
      <c r="C31" s="163">
        <v>14</v>
      </c>
      <c r="D31" s="197" t="s">
        <v>479</v>
      </c>
    </row>
    <row r="32" spans="2:4" ht="22.5" x14ac:dyDescent="0.25">
      <c r="B32" s="153" t="s">
        <v>377</v>
      </c>
      <c r="C32" s="163">
        <v>15</v>
      </c>
      <c r="D32" s="197" t="s">
        <v>480</v>
      </c>
    </row>
    <row r="33" spans="2:4" x14ac:dyDescent="0.25">
      <c r="B33" s="153" t="s">
        <v>378</v>
      </c>
      <c r="C33" s="163">
        <v>16</v>
      </c>
      <c r="D33" s="197" t="s">
        <v>493</v>
      </c>
    </row>
    <row r="34" spans="2:4" x14ac:dyDescent="0.25">
      <c r="B34" s="153" t="s">
        <v>379</v>
      </c>
      <c r="C34" s="163">
        <v>17</v>
      </c>
      <c r="D34" s="197" t="s">
        <v>481</v>
      </c>
    </row>
    <row r="35" spans="2:4" x14ac:dyDescent="0.25">
      <c r="B35" s="153"/>
      <c r="C35" s="162" t="s">
        <v>482</v>
      </c>
      <c r="D35" s="201"/>
    </row>
    <row r="36" spans="2:4" x14ac:dyDescent="0.25">
      <c r="B36" s="152" t="s">
        <v>380</v>
      </c>
      <c r="C36" s="163">
        <v>1</v>
      </c>
      <c r="D36" s="200" t="s">
        <v>483</v>
      </c>
    </row>
    <row r="37" spans="2:4" x14ac:dyDescent="0.25">
      <c r="B37" s="153" t="s">
        <v>381</v>
      </c>
      <c r="C37" s="163">
        <v>2</v>
      </c>
      <c r="D37" s="197" t="s">
        <v>509</v>
      </c>
    </row>
    <row r="38" spans="2:4" x14ac:dyDescent="0.25">
      <c r="B38" s="153" t="s">
        <v>382</v>
      </c>
      <c r="C38" s="163">
        <v>3</v>
      </c>
      <c r="D38" s="197" t="s">
        <v>492</v>
      </c>
    </row>
    <row r="39" spans="2:4" x14ac:dyDescent="0.25">
      <c r="B39" s="153"/>
      <c r="C39" s="163">
        <v>4</v>
      </c>
      <c r="D39" s="197" t="s">
        <v>485</v>
      </c>
    </row>
    <row r="40" spans="2:4" x14ac:dyDescent="0.25">
      <c r="B40" s="153" t="s">
        <v>383</v>
      </c>
      <c r="C40" s="163">
        <v>5</v>
      </c>
      <c r="D40" s="197" t="s">
        <v>486</v>
      </c>
    </row>
    <row r="41" spans="2:4" ht="27" customHeight="1" x14ac:dyDescent="0.25">
      <c r="B41" s="153" t="s">
        <v>384</v>
      </c>
      <c r="C41" s="163">
        <v>6</v>
      </c>
      <c r="D41" s="197" t="s">
        <v>586</v>
      </c>
    </row>
    <row r="42" spans="2:4" x14ac:dyDescent="0.25">
      <c r="B42" s="153" t="s">
        <v>385</v>
      </c>
      <c r="C42" s="163">
        <v>7</v>
      </c>
      <c r="D42" s="197" t="s">
        <v>487</v>
      </c>
    </row>
    <row r="43" spans="2:4" x14ac:dyDescent="0.25">
      <c r="B43" s="153" t="s">
        <v>386</v>
      </c>
      <c r="C43" s="163">
        <v>8</v>
      </c>
      <c r="D43" s="197" t="s">
        <v>588</v>
      </c>
    </row>
    <row r="44" spans="2:4" x14ac:dyDescent="0.25">
      <c r="B44" s="152" t="s">
        <v>387</v>
      </c>
      <c r="C44" s="163">
        <v>9</v>
      </c>
      <c r="D44" s="197" t="s">
        <v>488</v>
      </c>
    </row>
    <row r="45" spans="2:4" x14ac:dyDescent="0.25">
      <c r="B45" s="152" t="s">
        <v>388</v>
      </c>
      <c r="C45" s="163">
        <v>10</v>
      </c>
      <c r="D45" s="197" t="s">
        <v>42</v>
      </c>
    </row>
    <row r="46" spans="2:4" x14ac:dyDescent="0.25">
      <c r="B46" s="152" t="s">
        <v>389</v>
      </c>
      <c r="C46" s="163">
        <v>11</v>
      </c>
      <c r="D46" s="197" t="s">
        <v>45</v>
      </c>
    </row>
    <row r="47" spans="2:4" x14ac:dyDescent="0.25">
      <c r="B47" s="153" t="s">
        <v>390</v>
      </c>
      <c r="C47" s="163">
        <v>12</v>
      </c>
      <c r="D47" s="197" t="s">
        <v>46</v>
      </c>
    </row>
    <row r="48" spans="2:4" x14ac:dyDescent="0.25">
      <c r="B48" s="153"/>
      <c r="C48" s="163">
        <v>13</v>
      </c>
      <c r="D48" s="197" t="s">
        <v>584</v>
      </c>
    </row>
    <row r="49" spans="2:4" x14ac:dyDescent="0.25">
      <c r="B49" s="153" t="s">
        <v>392</v>
      </c>
      <c r="C49" s="163">
        <v>14</v>
      </c>
      <c r="D49" s="197" t="s">
        <v>489</v>
      </c>
    </row>
    <row r="50" spans="2:4" x14ac:dyDescent="0.25">
      <c r="B50" s="153" t="s">
        <v>393</v>
      </c>
      <c r="C50" s="163">
        <v>15</v>
      </c>
      <c r="D50" s="197" t="s">
        <v>14</v>
      </c>
    </row>
    <row r="51" spans="2:4" ht="22.5" x14ac:dyDescent="0.25">
      <c r="B51" s="154" t="s">
        <v>395</v>
      </c>
      <c r="C51" s="163">
        <v>16</v>
      </c>
      <c r="D51" s="197" t="s">
        <v>490</v>
      </c>
    </row>
    <row r="52" spans="2:4" x14ac:dyDescent="0.25">
      <c r="B52" s="152" t="s">
        <v>371</v>
      </c>
      <c r="C52" s="163">
        <v>17</v>
      </c>
      <c r="D52" s="197" t="s">
        <v>491</v>
      </c>
    </row>
    <row r="53" spans="2:4" x14ac:dyDescent="0.25">
      <c r="B53" s="152"/>
      <c r="C53" s="163">
        <v>18</v>
      </c>
      <c r="D53" s="197" t="s">
        <v>529</v>
      </c>
    </row>
    <row r="54" spans="2:4" x14ac:dyDescent="0.25">
      <c r="B54" s="153" t="s">
        <v>372</v>
      </c>
      <c r="C54" s="163">
        <v>19</v>
      </c>
      <c r="D54" s="197" t="s">
        <v>481</v>
      </c>
    </row>
    <row r="55" spans="2:4" x14ac:dyDescent="0.25">
      <c r="B55" s="153"/>
      <c r="C55" s="163">
        <v>20</v>
      </c>
      <c r="D55" s="197" t="s">
        <v>583</v>
      </c>
    </row>
    <row r="56" spans="2:4" x14ac:dyDescent="0.25">
      <c r="B56" s="153" t="s">
        <v>396</v>
      </c>
      <c r="C56" s="162" t="s">
        <v>585</v>
      </c>
      <c r="D56" s="199"/>
    </row>
    <row r="57" spans="2:4" x14ac:dyDescent="0.25">
      <c r="B57" s="153" t="s">
        <v>397</v>
      </c>
      <c r="C57" s="163">
        <v>1</v>
      </c>
      <c r="D57" s="200" t="s">
        <v>496</v>
      </c>
    </row>
    <row r="58" spans="2:4" x14ac:dyDescent="0.25">
      <c r="B58" s="152" t="s">
        <v>373</v>
      </c>
      <c r="C58" s="163">
        <v>2</v>
      </c>
      <c r="D58" s="197" t="s">
        <v>509</v>
      </c>
    </row>
    <row r="59" spans="2:4" x14ac:dyDescent="0.25">
      <c r="B59" s="153" t="s">
        <v>398</v>
      </c>
      <c r="C59" s="163">
        <v>3</v>
      </c>
      <c r="D59" s="197" t="s">
        <v>501</v>
      </c>
    </row>
    <row r="60" spans="2:4" x14ac:dyDescent="0.25">
      <c r="B60" s="153"/>
      <c r="C60" s="163">
        <v>4</v>
      </c>
      <c r="D60" s="197" t="s">
        <v>495</v>
      </c>
    </row>
    <row r="61" spans="2:4" ht="22.5" x14ac:dyDescent="0.25">
      <c r="B61" s="153" t="s">
        <v>391</v>
      </c>
      <c r="C61" s="163">
        <v>5</v>
      </c>
      <c r="D61" s="197" t="s">
        <v>43</v>
      </c>
    </row>
    <row r="62" spans="2:4" x14ac:dyDescent="0.25">
      <c r="B62" s="153" t="s">
        <v>399</v>
      </c>
      <c r="C62" s="163">
        <v>6</v>
      </c>
      <c r="D62" s="197" t="s">
        <v>497</v>
      </c>
    </row>
    <row r="63" spans="2:4" x14ac:dyDescent="0.25">
      <c r="B63" s="152" t="s">
        <v>400</v>
      </c>
      <c r="C63" s="163">
        <v>7</v>
      </c>
      <c r="D63" s="197" t="s">
        <v>503</v>
      </c>
    </row>
    <row r="64" spans="2:4" ht="22.5" x14ac:dyDescent="0.25">
      <c r="B64" s="153" t="s">
        <v>401</v>
      </c>
      <c r="C64" s="163">
        <v>8</v>
      </c>
      <c r="D64" s="197" t="s">
        <v>498</v>
      </c>
    </row>
    <row r="65" spans="2:4" x14ac:dyDescent="0.25">
      <c r="B65" s="153"/>
      <c r="C65" s="163">
        <v>9</v>
      </c>
      <c r="D65" s="197" t="s">
        <v>499</v>
      </c>
    </row>
    <row r="66" spans="2:4" x14ac:dyDescent="0.25">
      <c r="B66" s="153" t="s">
        <v>402</v>
      </c>
      <c r="C66" s="163">
        <v>10</v>
      </c>
      <c r="D66" s="197" t="s">
        <v>500</v>
      </c>
    </row>
    <row r="67" spans="2:4" ht="22.5" x14ac:dyDescent="0.25">
      <c r="B67" s="151" t="s">
        <v>418</v>
      </c>
      <c r="C67" s="163">
        <v>11</v>
      </c>
      <c r="D67" s="197" t="s">
        <v>511</v>
      </c>
    </row>
    <row r="68" spans="2:4" x14ac:dyDescent="0.25">
      <c r="B68" s="154" t="s">
        <v>403</v>
      </c>
      <c r="C68" s="162" t="s">
        <v>502</v>
      </c>
      <c r="D68" s="199"/>
    </row>
    <row r="69" spans="2:4" x14ac:dyDescent="0.25">
      <c r="B69" s="153"/>
      <c r="C69" s="163">
        <v>1</v>
      </c>
      <c r="D69" s="200" t="s">
        <v>510</v>
      </c>
    </row>
    <row r="70" spans="2:4" x14ac:dyDescent="0.25">
      <c r="B70" s="153"/>
      <c r="C70" s="163">
        <v>2</v>
      </c>
      <c r="D70" s="197" t="s">
        <v>509</v>
      </c>
    </row>
    <row r="71" spans="2:4" x14ac:dyDescent="0.25">
      <c r="B71" s="153"/>
      <c r="C71" s="163">
        <v>3</v>
      </c>
      <c r="D71" s="197" t="s">
        <v>504</v>
      </c>
    </row>
    <row r="72" spans="2:4" x14ac:dyDescent="0.25">
      <c r="B72" s="153"/>
      <c r="C72" s="163">
        <v>4</v>
      </c>
      <c r="D72" s="197" t="s">
        <v>505</v>
      </c>
    </row>
    <row r="73" spans="2:4" x14ac:dyDescent="0.25">
      <c r="B73" s="152"/>
      <c r="C73" s="163">
        <v>5</v>
      </c>
      <c r="D73" s="197" t="s">
        <v>506</v>
      </c>
    </row>
    <row r="74" spans="2:4" x14ac:dyDescent="0.25">
      <c r="B74" s="153"/>
      <c r="C74" s="163">
        <v>6</v>
      </c>
      <c r="D74" s="197" t="s">
        <v>507</v>
      </c>
    </row>
    <row r="75" spans="2:4" x14ac:dyDescent="0.25">
      <c r="B75" s="153"/>
      <c r="C75" s="163">
        <v>7</v>
      </c>
      <c r="D75" s="197" t="s">
        <v>508</v>
      </c>
    </row>
    <row r="76" spans="2:4" ht="22.5" x14ac:dyDescent="0.25">
      <c r="B76" s="153"/>
      <c r="C76" s="163">
        <v>8</v>
      </c>
      <c r="D76" s="197" t="s">
        <v>513</v>
      </c>
    </row>
    <row r="77" spans="2:4" x14ac:dyDescent="0.25">
      <c r="B77" s="153"/>
      <c r="C77" s="163">
        <v>9</v>
      </c>
      <c r="D77" s="197" t="s">
        <v>516</v>
      </c>
    </row>
    <row r="78" spans="2:4" x14ac:dyDescent="0.25">
      <c r="B78" s="153"/>
      <c r="C78" s="162" t="s">
        <v>512</v>
      </c>
      <c r="D78" s="199"/>
    </row>
    <row r="79" spans="2:4" x14ac:dyDescent="0.25">
      <c r="B79" s="153"/>
      <c r="C79" s="163">
        <v>1</v>
      </c>
      <c r="D79" s="197" t="s">
        <v>514</v>
      </c>
    </row>
    <row r="80" spans="2:4" x14ac:dyDescent="0.25">
      <c r="B80" s="152"/>
      <c r="C80" s="163">
        <v>2</v>
      </c>
      <c r="D80" s="197" t="s">
        <v>515</v>
      </c>
    </row>
    <row r="81" spans="2:4" x14ac:dyDescent="0.25">
      <c r="B81" s="153"/>
      <c r="C81" s="163">
        <v>3</v>
      </c>
      <c r="D81" s="197" t="s">
        <v>509</v>
      </c>
    </row>
    <row r="82" spans="2:4" ht="22.5" x14ac:dyDescent="0.25">
      <c r="B82" s="153"/>
      <c r="C82" s="163">
        <v>4</v>
      </c>
      <c r="D82" s="197" t="s">
        <v>517</v>
      </c>
    </row>
    <row r="83" spans="2:4" x14ac:dyDescent="0.25">
      <c r="B83" s="152"/>
      <c r="C83" s="162" t="s">
        <v>518</v>
      </c>
      <c r="D83" s="201"/>
    </row>
    <row r="84" spans="2:4" ht="22.5" x14ac:dyDescent="0.25">
      <c r="B84" s="152"/>
      <c r="C84" s="164">
        <v>1</v>
      </c>
      <c r="D84" s="197" t="s">
        <v>519</v>
      </c>
    </row>
    <row r="85" spans="2:4" x14ac:dyDescent="0.25">
      <c r="B85" s="153"/>
      <c r="C85" s="163">
        <v>2</v>
      </c>
      <c r="D85" s="197" t="s">
        <v>520</v>
      </c>
    </row>
    <row r="86" spans="2:4" x14ac:dyDescent="0.25">
      <c r="B86" s="153"/>
      <c r="C86" s="163">
        <v>3</v>
      </c>
      <c r="D86" s="197" t="s">
        <v>521</v>
      </c>
    </row>
    <row r="87" spans="2:4" x14ac:dyDescent="0.25">
      <c r="B87" s="153"/>
      <c r="C87" s="162" t="s">
        <v>522</v>
      </c>
      <c r="D87" s="199"/>
    </row>
    <row r="88" spans="2:4" x14ac:dyDescent="0.25">
      <c r="B88" s="153"/>
      <c r="C88" s="163">
        <v>1</v>
      </c>
      <c r="D88" s="197" t="s">
        <v>523</v>
      </c>
    </row>
    <row r="89" spans="2:4" x14ac:dyDescent="0.25">
      <c r="B89" s="153"/>
      <c r="C89" s="163">
        <v>2</v>
      </c>
      <c r="D89" s="197" t="s">
        <v>525</v>
      </c>
    </row>
    <row r="90" spans="2:4" x14ac:dyDescent="0.25">
      <c r="B90" s="152"/>
      <c r="C90" s="164">
        <v>3</v>
      </c>
      <c r="D90" s="197" t="s">
        <v>524</v>
      </c>
    </row>
    <row r="91" spans="2:4" ht="22.5" x14ac:dyDescent="0.25">
      <c r="B91" s="153"/>
      <c r="C91" s="163">
        <v>4</v>
      </c>
      <c r="D91" s="197" t="s">
        <v>526</v>
      </c>
    </row>
    <row r="92" spans="2:4" x14ac:dyDescent="0.25">
      <c r="B92" s="153"/>
      <c r="C92" s="163">
        <v>5</v>
      </c>
      <c r="D92" s="197" t="s">
        <v>587</v>
      </c>
    </row>
    <row r="93" spans="2:4" x14ac:dyDescent="0.25">
      <c r="B93" s="151"/>
      <c r="C93" s="165" t="s">
        <v>527</v>
      </c>
      <c r="D93" s="199"/>
    </row>
    <row r="94" spans="2:4" x14ac:dyDescent="0.25">
      <c r="B94" s="154" t="s">
        <v>420</v>
      </c>
      <c r="C94" s="163">
        <v>1</v>
      </c>
      <c r="D94" s="200" t="s">
        <v>528</v>
      </c>
    </row>
    <row r="95" spans="2:4" ht="22.5" x14ac:dyDescent="0.25">
      <c r="B95" s="152" t="s">
        <v>371</v>
      </c>
      <c r="C95" s="163">
        <v>2</v>
      </c>
      <c r="D95" s="197" t="s">
        <v>582</v>
      </c>
    </row>
    <row r="96" spans="2:4" x14ac:dyDescent="0.25">
      <c r="B96" s="153" t="s">
        <v>372</v>
      </c>
      <c r="C96" s="163">
        <v>3</v>
      </c>
      <c r="D96" s="197" t="s">
        <v>558</v>
      </c>
    </row>
    <row r="97" spans="2:4" x14ac:dyDescent="0.25">
      <c r="B97" s="153" t="s">
        <v>422</v>
      </c>
      <c r="C97" s="163">
        <v>4</v>
      </c>
      <c r="D97" s="197" t="s">
        <v>581</v>
      </c>
    </row>
    <row r="98" spans="2:4" x14ac:dyDescent="0.25">
      <c r="B98" s="153" t="s">
        <v>423</v>
      </c>
    </row>
    <row r="99" spans="2:4" x14ac:dyDescent="0.25">
      <c r="B99" s="153" t="s">
        <v>424</v>
      </c>
    </row>
    <row r="100" spans="2:4" x14ac:dyDescent="0.25">
      <c r="B100" s="152" t="s">
        <v>373</v>
      </c>
    </row>
    <row r="101" spans="2:4" x14ac:dyDescent="0.25">
      <c r="B101" s="153" t="s">
        <v>425</v>
      </c>
    </row>
    <row r="102" spans="2:4" x14ac:dyDescent="0.25">
      <c r="B102" s="153" t="s">
        <v>426</v>
      </c>
    </row>
    <row r="103" spans="2:4" x14ac:dyDescent="0.25">
      <c r="B103" s="152" t="s">
        <v>427</v>
      </c>
    </row>
    <row r="104" spans="2:4" x14ac:dyDescent="0.25">
      <c r="B104" s="152" t="s">
        <v>428</v>
      </c>
    </row>
    <row r="105" spans="2:4" x14ac:dyDescent="0.25">
      <c r="B105" s="153" t="s">
        <v>429</v>
      </c>
    </row>
    <row r="106" spans="2:4" x14ac:dyDescent="0.25">
      <c r="B106" s="153" t="s">
        <v>430</v>
      </c>
    </row>
    <row r="107" spans="2:4" x14ac:dyDescent="0.25">
      <c r="B107" s="153" t="s">
        <v>431</v>
      </c>
    </row>
    <row r="108" spans="2:4" x14ac:dyDescent="0.25">
      <c r="B108" s="153" t="s">
        <v>375</v>
      </c>
    </row>
    <row r="109" spans="2:4" x14ac:dyDescent="0.25">
      <c r="B109" s="153" t="s">
        <v>432</v>
      </c>
    </row>
    <row r="110" spans="2:4" x14ac:dyDescent="0.25">
      <c r="B110" s="153" t="s">
        <v>436</v>
      </c>
    </row>
    <row r="111" spans="2:4" x14ac:dyDescent="0.25">
      <c r="B111" s="153" t="s">
        <v>437</v>
      </c>
    </row>
    <row r="112" spans="2:4" x14ac:dyDescent="0.25">
      <c r="B112" s="153" t="s">
        <v>438</v>
      </c>
    </row>
    <row r="113" spans="2:3" x14ac:dyDescent="0.25">
      <c r="B113" s="153" t="s">
        <v>439</v>
      </c>
    </row>
    <row r="114" spans="2:3" x14ac:dyDescent="0.25">
      <c r="B114" s="151" t="s">
        <v>440</v>
      </c>
      <c r="C114" s="158"/>
    </row>
    <row r="115" spans="2:3" x14ac:dyDescent="0.25">
      <c r="B115" s="153" t="s">
        <v>441</v>
      </c>
    </row>
    <row r="116" spans="2:3" x14ac:dyDescent="0.25">
      <c r="B116" s="151" t="s">
        <v>442</v>
      </c>
    </row>
    <row r="117" spans="2:3" x14ac:dyDescent="0.25">
      <c r="B117" s="154"/>
    </row>
    <row r="118" spans="2:3" x14ac:dyDescent="0.25">
      <c r="B118" s="156"/>
    </row>
    <row r="119" spans="2:3" x14ac:dyDescent="0.25">
      <c r="B119" s="152"/>
    </row>
    <row r="120" spans="2:3" x14ac:dyDescent="0.25">
      <c r="B120" s="153"/>
    </row>
    <row r="121" spans="2:3" x14ac:dyDescent="0.25">
      <c r="B121" s="153"/>
    </row>
    <row r="122" spans="2:3" x14ac:dyDescent="0.25">
      <c r="B122" s="152"/>
    </row>
    <row r="123" spans="2:3" x14ac:dyDescent="0.25">
      <c r="B123" s="153"/>
    </row>
    <row r="124" spans="2:3" x14ac:dyDescent="0.25">
      <c r="B124" s="153"/>
    </row>
    <row r="125" spans="2:3" x14ac:dyDescent="0.25">
      <c r="B125" s="152" t="s">
        <v>530</v>
      </c>
    </row>
    <row r="126" spans="2:3" x14ac:dyDescent="0.25">
      <c r="B126" s="153" t="s">
        <v>531</v>
      </c>
    </row>
    <row r="127" spans="2:3" x14ac:dyDescent="0.25">
      <c r="B127" s="159" t="s">
        <v>532</v>
      </c>
    </row>
    <row r="128" spans="2:3" x14ac:dyDescent="0.25">
      <c r="B128" s="159" t="s">
        <v>533</v>
      </c>
    </row>
    <row r="129" spans="2:2" x14ac:dyDescent="0.25">
      <c r="B129" s="159" t="s">
        <v>534</v>
      </c>
    </row>
    <row r="130" spans="2:2" x14ac:dyDescent="0.25">
      <c r="B130" s="159" t="s">
        <v>535</v>
      </c>
    </row>
    <row r="131" spans="2:2" x14ac:dyDescent="0.25">
      <c r="B131" s="159" t="s">
        <v>536</v>
      </c>
    </row>
    <row r="132" spans="2:2" x14ac:dyDescent="0.25">
      <c r="B132" s="159" t="s">
        <v>537</v>
      </c>
    </row>
    <row r="133" spans="2:2" x14ac:dyDescent="0.25">
      <c r="B133" s="159" t="s">
        <v>538</v>
      </c>
    </row>
    <row r="134" spans="2:2" x14ac:dyDescent="0.25">
      <c r="B134" s="159" t="s">
        <v>539</v>
      </c>
    </row>
    <row r="135" spans="2:2" x14ac:dyDescent="0.25">
      <c r="B135" s="159" t="s">
        <v>540</v>
      </c>
    </row>
    <row r="136" spans="2:2" x14ac:dyDescent="0.25">
      <c r="B136" s="159" t="s">
        <v>541</v>
      </c>
    </row>
    <row r="137" spans="2:2" x14ac:dyDescent="0.25">
      <c r="B137" s="153" t="s">
        <v>542</v>
      </c>
    </row>
    <row r="138" spans="2:2" x14ac:dyDescent="0.25">
      <c r="B138" s="159" t="s">
        <v>543</v>
      </c>
    </row>
    <row r="139" spans="2:2" x14ac:dyDescent="0.25">
      <c r="B139" s="159" t="s">
        <v>544</v>
      </c>
    </row>
    <row r="140" spans="2:2" x14ac:dyDescent="0.25">
      <c r="B140" s="152" t="s">
        <v>545</v>
      </c>
    </row>
    <row r="141" spans="2:2" x14ac:dyDescent="0.25">
      <c r="B141" s="153" t="s">
        <v>531</v>
      </c>
    </row>
    <row r="142" spans="2:2" x14ac:dyDescent="0.25">
      <c r="B142" s="159" t="s">
        <v>546</v>
      </c>
    </row>
    <row r="143" spans="2:2" x14ac:dyDescent="0.25">
      <c r="B143" s="159" t="s">
        <v>547</v>
      </c>
    </row>
    <row r="144" spans="2:2" x14ac:dyDescent="0.25">
      <c r="B144" s="159" t="s">
        <v>548</v>
      </c>
    </row>
    <row r="145" spans="2:2" x14ac:dyDescent="0.25">
      <c r="B145" s="159" t="s">
        <v>549</v>
      </c>
    </row>
    <row r="146" spans="2:2" x14ac:dyDescent="0.25">
      <c r="B146" s="153" t="s">
        <v>542</v>
      </c>
    </row>
    <row r="147" spans="2:2" x14ac:dyDescent="0.25">
      <c r="B147" s="159" t="s">
        <v>550</v>
      </c>
    </row>
    <row r="148" spans="2:2" x14ac:dyDescent="0.25">
      <c r="B148" s="159" t="s">
        <v>551</v>
      </c>
    </row>
    <row r="149" spans="2:2" x14ac:dyDescent="0.25">
      <c r="B149" s="152" t="s">
        <v>552</v>
      </c>
    </row>
    <row r="150" spans="2:2" x14ac:dyDescent="0.25">
      <c r="B150" s="153" t="s">
        <v>531</v>
      </c>
    </row>
    <row r="151" spans="2:2" x14ac:dyDescent="0.25">
      <c r="B151" s="159" t="s">
        <v>546</v>
      </c>
    </row>
    <row r="152" spans="2:2" x14ac:dyDescent="0.25">
      <c r="B152" s="159" t="s">
        <v>553</v>
      </c>
    </row>
    <row r="153" spans="2:2" x14ac:dyDescent="0.25">
      <c r="B153" s="159" t="s">
        <v>554</v>
      </c>
    </row>
    <row r="154" spans="2:2" x14ac:dyDescent="0.25">
      <c r="B154" s="159" t="s">
        <v>555</v>
      </c>
    </row>
    <row r="155" spans="2:2" x14ac:dyDescent="0.25">
      <c r="B155" s="159" t="s">
        <v>556</v>
      </c>
    </row>
    <row r="156" spans="2:2" x14ac:dyDescent="0.25">
      <c r="B156" s="153" t="s">
        <v>557</v>
      </c>
    </row>
    <row r="157" spans="2:2" x14ac:dyDescent="0.25">
      <c r="B157" s="153" t="s">
        <v>558</v>
      </c>
    </row>
    <row r="158" spans="2:2" x14ac:dyDescent="0.25">
      <c r="B158" s="160" t="s">
        <v>559</v>
      </c>
    </row>
    <row r="159" spans="2:2" x14ac:dyDescent="0.25">
      <c r="B159" s="153" t="s">
        <v>560</v>
      </c>
    </row>
    <row r="160" spans="2:2" x14ac:dyDescent="0.25">
      <c r="B160" s="159" t="s">
        <v>550</v>
      </c>
    </row>
    <row r="161" spans="2:2" x14ac:dyDescent="0.25">
      <c r="B161" s="159" t="s">
        <v>551</v>
      </c>
    </row>
    <row r="162" spans="2:2" x14ac:dyDescent="0.25">
      <c r="B162" s="152" t="s">
        <v>561</v>
      </c>
    </row>
    <row r="163" spans="2:2" x14ac:dyDescent="0.25">
      <c r="B163" s="153" t="s">
        <v>531</v>
      </c>
    </row>
    <row r="164" spans="2:2" x14ac:dyDescent="0.25">
      <c r="B164" s="159" t="s">
        <v>546</v>
      </c>
    </row>
    <row r="165" spans="2:2" x14ac:dyDescent="0.25">
      <c r="B165" s="159" t="s">
        <v>553</v>
      </c>
    </row>
    <row r="166" spans="2:2" x14ac:dyDescent="0.25">
      <c r="B166" s="159" t="s">
        <v>562</v>
      </c>
    </row>
    <row r="167" spans="2:2" x14ac:dyDescent="0.25">
      <c r="B167" s="159" t="s">
        <v>555</v>
      </c>
    </row>
    <row r="168" spans="2:2" x14ac:dyDescent="0.25">
      <c r="B168" s="159" t="s">
        <v>563</v>
      </c>
    </row>
    <row r="169" spans="2:2" x14ac:dyDescent="0.25">
      <c r="B169" s="153" t="s">
        <v>564</v>
      </c>
    </row>
    <row r="170" spans="2:2" x14ac:dyDescent="0.25">
      <c r="B170" s="160" t="s">
        <v>558</v>
      </c>
    </row>
    <row r="171" spans="2:2" x14ac:dyDescent="0.25">
      <c r="B171" s="160" t="s">
        <v>565</v>
      </c>
    </row>
    <row r="172" spans="2:2" x14ac:dyDescent="0.25">
      <c r="B172" s="153" t="s">
        <v>560</v>
      </c>
    </row>
    <row r="173" spans="2:2" x14ac:dyDescent="0.25">
      <c r="B173" s="159" t="s">
        <v>543</v>
      </c>
    </row>
    <row r="174" spans="2:2" x14ac:dyDescent="0.25">
      <c r="B174" s="159" t="s">
        <v>544</v>
      </c>
    </row>
    <row r="175" spans="2:2" x14ac:dyDescent="0.25">
      <c r="B175" s="152" t="s">
        <v>566</v>
      </c>
    </row>
    <row r="176" spans="2:2" x14ac:dyDescent="0.25">
      <c r="B176" s="153" t="s">
        <v>531</v>
      </c>
    </row>
    <row r="177" spans="2:2" x14ac:dyDescent="0.25">
      <c r="B177" s="159" t="s">
        <v>546</v>
      </c>
    </row>
    <row r="178" spans="2:2" x14ac:dyDescent="0.25">
      <c r="B178" s="159" t="s">
        <v>567</v>
      </c>
    </row>
    <row r="179" spans="2:2" x14ac:dyDescent="0.25">
      <c r="B179" s="159" t="s">
        <v>568</v>
      </c>
    </row>
    <row r="180" spans="2:2" x14ac:dyDescent="0.25">
      <c r="B180" s="159" t="s">
        <v>569</v>
      </c>
    </row>
    <row r="181" spans="2:2" x14ac:dyDescent="0.25">
      <c r="B181" s="159" t="s">
        <v>570</v>
      </c>
    </row>
    <row r="182" spans="2:2" x14ac:dyDescent="0.25">
      <c r="B182" s="160" t="s">
        <v>571</v>
      </c>
    </row>
    <row r="183" spans="2:2" x14ac:dyDescent="0.25">
      <c r="B183" s="153" t="s">
        <v>572</v>
      </c>
    </row>
    <row r="184" spans="2:2" x14ac:dyDescent="0.25">
      <c r="B184" s="159" t="s">
        <v>550</v>
      </c>
    </row>
    <row r="185" spans="2:2" x14ac:dyDescent="0.25">
      <c r="B185" s="159" t="s">
        <v>551</v>
      </c>
    </row>
    <row r="186" spans="2:2" x14ac:dyDescent="0.25">
      <c r="B186" s="152" t="s">
        <v>573</v>
      </c>
    </row>
    <row r="187" spans="2:2" x14ac:dyDescent="0.25">
      <c r="B187" s="153" t="s">
        <v>531</v>
      </c>
    </row>
    <row r="188" spans="2:2" x14ac:dyDescent="0.25">
      <c r="B188" s="159" t="s">
        <v>546</v>
      </c>
    </row>
    <row r="189" spans="2:2" x14ac:dyDescent="0.25">
      <c r="B189" s="159" t="s">
        <v>574</v>
      </c>
    </row>
    <row r="190" spans="2:2" x14ac:dyDescent="0.25">
      <c r="B190" s="159" t="s">
        <v>575</v>
      </c>
    </row>
    <row r="191" spans="2:2" x14ac:dyDescent="0.25">
      <c r="B191" s="159" t="s">
        <v>576</v>
      </c>
    </row>
    <row r="192" spans="2:2" x14ac:dyDescent="0.25">
      <c r="B192" s="159" t="s">
        <v>577</v>
      </c>
    </row>
    <row r="193" spans="2:2" x14ac:dyDescent="0.25">
      <c r="B193" s="159" t="s">
        <v>578</v>
      </c>
    </row>
    <row r="194" spans="2:2" x14ac:dyDescent="0.25">
      <c r="B194" s="159" t="s">
        <v>579</v>
      </c>
    </row>
    <row r="195" spans="2:2" x14ac:dyDescent="0.25">
      <c r="B195" s="153" t="s">
        <v>542</v>
      </c>
    </row>
    <row r="196" spans="2:2" x14ac:dyDescent="0.25">
      <c r="B196" s="159" t="s">
        <v>550</v>
      </c>
    </row>
    <row r="197" spans="2:2" x14ac:dyDescent="0.25">
      <c r="B197" s="155" t="s">
        <v>580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7"/>
  <sheetViews>
    <sheetView topLeftCell="A46" workbookViewId="0">
      <selection activeCell="A24" sqref="A1:XFD24"/>
    </sheetView>
  </sheetViews>
  <sheetFormatPr defaultRowHeight="15" x14ac:dyDescent="0.25"/>
  <cols>
    <col min="2" max="2" width="73.28515625" customWidth="1"/>
  </cols>
  <sheetData>
    <row r="1" spans="2:2" x14ac:dyDescent="0.25">
      <c r="B1" s="154" t="s">
        <v>394</v>
      </c>
    </row>
    <row r="2" spans="2:2" x14ac:dyDescent="0.25">
      <c r="B2" s="152" t="s">
        <v>376</v>
      </c>
    </row>
    <row r="3" spans="2:2" x14ac:dyDescent="0.25">
      <c r="B3" s="153" t="s">
        <v>372</v>
      </c>
    </row>
    <row r="4" spans="2:2" x14ac:dyDescent="0.25">
      <c r="B4" s="153" t="s">
        <v>377</v>
      </c>
    </row>
    <row r="5" spans="2:2" x14ac:dyDescent="0.25">
      <c r="B5" s="153" t="s">
        <v>378</v>
      </c>
    </row>
    <row r="6" spans="2:2" x14ac:dyDescent="0.25">
      <c r="B6" s="153" t="s">
        <v>379</v>
      </c>
    </row>
    <row r="7" spans="2:2" x14ac:dyDescent="0.25">
      <c r="B7" s="152" t="s">
        <v>380</v>
      </c>
    </row>
    <row r="8" spans="2:2" x14ac:dyDescent="0.25">
      <c r="B8" s="153" t="s">
        <v>381</v>
      </c>
    </row>
    <row r="9" spans="2:2" x14ac:dyDescent="0.25">
      <c r="B9" s="153" t="s">
        <v>382</v>
      </c>
    </row>
    <row r="10" spans="2:2" x14ac:dyDescent="0.25">
      <c r="B10" s="153" t="s">
        <v>383</v>
      </c>
    </row>
    <row r="11" spans="2:2" x14ac:dyDescent="0.25">
      <c r="B11" s="153" t="s">
        <v>384</v>
      </c>
    </row>
    <row r="12" spans="2:2" x14ac:dyDescent="0.25">
      <c r="B12" s="153" t="s">
        <v>385</v>
      </c>
    </row>
    <row r="13" spans="2:2" x14ac:dyDescent="0.25">
      <c r="B13" s="153" t="s">
        <v>386</v>
      </c>
    </row>
    <row r="14" spans="2:2" x14ac:dyDescent="0.25">
      <c r="B14" s="152" t="s">
        <v>387</v>
      </c>
    </row>
    <row r="15" spans="2:2" x14ac:dyDescent="0.25">
      <c r="B15" s="152" t="s">
        <v>388</v>
      </c>
    </row>
    <row r="16" spans="2:2" x14ac:dyDescent="0.25">
      <c r="B16" s="152" t="s">
        <v>389</v>
      </c>
    </row>
    <row r="17" spans="2:2" x14ac:dyDescent="0.25">
      <c r="B17" s="153" t="s">
        <v>390</v>
      </c>
    </row>
    <row r="18" spans="2:2" x14ac:dyDescent="0.25">
      <c r="B18" s="153" t="s">
        <v>391</v>
      </c>
    </row>
    <row r="19" spans="2:2" x14ac:dyDescent="0.25">
      <c r="B19" s="153" t="s">
        <v>392</v>
      </c>
    </row>
    <row r="20" spans="2:2" x14ac:dyDescent="0.25">
      <c r="B20" s="153" t="s">
        <v>393</v>
      </c>
    </row>
    <row r="21" spans="2:2" x14ac:dyDescent="0.25">
      <c r="B21" s="154" t="s">
        <v>395</v>
      </c>
    </row>
    <row r="22" spans="2:2" x14ac:dyDescent="0.25">
      <c r="B22" s="152" t="s">
        <v>371</v>
      </c>
    </row>
    <row r="23" spans="2:2" x14ac:dyDescent="0.25">
      <c r="B23" s="153" t="s">
        <v>372</v>
      </c>
    </row>
    <row r="24" spans="2:2" x14ac:dyDescent="0.25">
      <c r="B24" s="153" t="s">
        <v>396</v>
      </c>
    </row>
    <row r="25" spans="2:2" x14ac:dyDescent="0.25">
      <c r="B25" s="153" t="s">
        <v>397</v>
      </c>
    </row>
    <row r="26" spans="2:2" x14ac:dyDescent="0.25">
      <c r="B26" s="152" t="s">
        <v>373</v>
      </c>
    </row>
    <row r="27" spans="2:2" x14ac:dyDescent="0.25">
      <c r="B27" s="153" t="s">
        <v>398</v>
      </c>
    </row>
    <row r="28" spans="2:2" x14ac:dyDescent="0.25">
      <c r="B28" s="153" t="s">
        <v>399</v>
      </c>
    </row>
    <row r="29" spans="2:2" x14ac:dyDescent="0.25">
      <c r="B29" s="152" t="s">
        <v>400</v>
      </c>
    </row>
    <row r="30" spans="2:2" x14ac:dyDescent="0.25">
      <c r="B30" s="153" t="s">
        <v>401</v>
      </c>
    </row>
    <row r="31" spans="2:2" x14ac:dyDescent="0.25">
      <c r="B31" s="153" t="s">
        <v>402</v>
      </c>
    </row>
    <row r="32" spans="2:2" x14ac:dyDescent="0.25">
      <c r="B32" s="151" t="s">
        <v>418</v>
      </c>
    </row>
    <row r="33" spans="2:2" x14ac:dyDescent="0.25">
      <c r="B33" s="154" t="s">
        <v>403</v>
      </c>
    </row>
    <row r="34" spans="2:2" x14ac:dyDescent="0.25">
      <c r="B34" s="152" t="s">
        <v>371</v>
      </c>
    </row>
    <row r="35" spans="2:2" x14ac:dyDescent="0.25">
      <c r="B35" s="153" t="s">
        <v>372</v>
      </c>
    </row>
    <row r="36" spans="2:2" x14ac:dyDescent="0.25">
      <c r="B36" s="153" t="s">
        <v>404</v>
      </c>
    </row>
    <row r="37" spans="2:2" x14ac:dyDescent="0.25">
      <c r="B37" s="153" t="s">
        <v>405</v>
      </c>
    </row>
    <row r="38" spans="2:2" x14ac:dyDescent="0.25">
      <c r="B38" s="153" t="s">
        <v>406</v>
      </c>
    </row>
    <row r="39" spans="2:2" x14ac:dyDescent="0.25">
      <c r="B39" s="152" t="s">
        <v>417</v>
      </c>
    </row>
    <row r="40" spans="2:2" x14ac:dyDescent="0.25">
      <c r="B40" s="153" t="s">
        <v>407</v>
      </c>
    </row>
    <row r="41" spans="2:2" x14ac:dyDescent="0.25">
      <c r="B41" s="153" t="s">
        <v>408</v>
      </c>
    </row>
    <row r="42" spans="2:2" x14ac:dyDescent="0.25">
      <c r="B42" s="153" t="s">
        <v>409</v>
      </c>
    </row>
    <row r="43" spans="2:2" x14ac:dyDescent="0.25">
      <c r="B43" s="153" t="s">
        <v>410</v>
      </c>
    </row>
    <row r="44" spans="2:2" x14ac:dyDescent="0.25">
      <c r="B44" s="153" t="s">
        <v>411</v>
      </c>
    </row>
    <row r="45" spans="2:2" x14ac:dyDescent="0.25">
      <c r="B45" s="152" t="s">
        <v>412</v>
      </c>
    </row>
    <row r="46" spans="2:2" x14ac:dyDescent="0.25">
      <c r="B46" s="153" t="s">
        <v>413</v>
      </c>
    </row>
    <row r="47" spans="2:2" x14ac:dyDescent="0.25">
      <c r="B47" s="153" t="s">
        <v>414</v>
      </c>
    </row>
    <row r="48" spans="2:2" x14ac:dyDescent="0.25">
      <c r="B48" s="152" t="s">
        <v>415</v>
      </c>
    </row>
    <row r="49" spans="2:2" x14ac:dyDescent="0.25">
      <c r="B49" s="152" t="s">
        <v>456</v>
      </c>
    </row>
    <row r="50" spans="2:2" x14ac:dyDescent="0.25">
      <c r="B50" s="153" t="s">
        <v>416</v>
      </c>
    </row>
    <row r="51" spans="2:2" x14ac:dyDescent="0.25">
      <c r="B51" s="152" t="s">
        <v>374</v>
      </c>
    </row>
    <row r="52" spans="2:2" x14ac:dyDescent="0.25">
      <c r="B52" s="153" t="s">
        <v>375</v>
      </c>
    </row>
    <row r="53" spans="2:2" x14ac:dyDescent="0.25">
      <c r="B53" s="151" t="s">
        <v>419</v>
      </c>
    </row>
    <row r="54" spans="2:2" x14ac:dyDescent="0.25">
      <c r="B54" s="154" t="s">
        <v>420</v>
      </c>
    </row>
    <row r="55" spans="2:2" x14ac:dyDescent="0.25">
      <c r="B55" s="152" t="s">
        <v>371</v>
      </c>
    </row>
    <row r="56" spans="2:2" x14ac:dyDescent="0.25">
      <c r="B56" s="153" t="s">
        <v>372</v>
      </c>
    </row>
    <row r="57" spans="2:2" x14ac:dyDescent="0.25">
      <c r="B57" s="153" t="s">
        <v>421</v>
      </c>
    </row>
    <row r="58" spans="2:2" x14ac:dyDescent="0.25">
      <c r="B58" s="153" t="s">
        <v>422</v>
      </c>
    </row>
    <row r="59" spans="2:2" x14ac:dyDescent="0.25">
      <c r="B59" s="153" t="s">
        <v>423</v>
      </c>
    </row>
    <row r="60" spans="2:2" x14ac:dyDescent="0.25">
      <c r="B60" s="153" t="s">
        <v>424</v>
      </c>
    </row>
    <row r="61" spans="2:2" x14ac:dyDescent="0.25">
      <c r="B61" s="152" t="s">
        <v>373</v>
      </c>
    </row>
    <row r="62" spans="2:2" x14ac:dyDescent="0.25">
      <c r="B62" s="153" t="s">
        <v>425</v>
      </c>
    </row>
    <row r="63" spans="2:2" x14ac:dyDescent="0.25">
      <c r="B63" s="153" t="s">
        <v>426</v>
      </c>
    </row>
    <row r="64" spans="2:2" x14ac:dyDescent="0.25">
      <c r="B64" s="152" t="s">
        <v>427</v>
      </c>
    </row>
    <row r="65" spans="2:2" x14ac:dyDescent="0.25">
      <c r="B65" s="152" t="s">
        <v>428</v>
      </c>
    </row>
    <row r="66" spans="2:2" x14ac:dyDescent="0.25">
      <c r="B66" s="153" t="s">
        <v>429</v>
      </c>
    </row>
    <row r="67" spans="2:2" x14ac:dyDescent="0.25">
      <c r="B67" s="153" t="s">
        <v>430</v>
      </c>
    </row>
    <row r="68" spans="2:2" x14ac:dyDescent="0.25">
      <c r="B68" s="153" t="s">
        <v>431</v>
      </c>
    </row>
    <row r="69" spans="2:2" x14ac:dyDescent="0.25">
      <c r="B69" s="153" t="s">
        <v>375</v>
      </c>
    </row>
    <row r="70" spans="2:2" x14ac:dyDescent="0.25">
      <c r="B70" s="153" t="s">
        <v>432</v>
      </c>
    </row>
    <row r="71" spans="2:2" x14ac:dyDescent="0.25">
      <c r="B71" s="153" t="s">
        <v>433</v>
      </c>
    </row>
    <row r="72" spans="2:2" x14ac:dyDescent="0.25">
      <c r="B72" s="153" t="s">
        <v>434</v>
      </c>
    </row>
    <row r="73" spans="2:2" x14ac:dyDescent="0.25">
      <c r="B73" s="153" t="s">
        <v>435</v>
      </c>
    </row>
    <row r="74" spans="2:2" x14ac:dyDescent="0.25">
      <c r="B74" s="153" t="s">
        <v>436</v>
      </c>
    </row>
    <row r="75" spans="2:2" x14ac:dyDescent="0.25">
      <c r="B75" s="153" t="s">
        <v>437</v>
      </c>
    </row>
    <row r="76" spans="2:2" x14ac:dyDescent="0.25">
      <c r="B76" s="153" t="s">
        <v>438</v>
      </c>
    </row>
    <row r="77" spans="2:2" x14ac:dyDescent="0.25">
      <c r="B77" s="153" t="s">
        <v>439</v>
      </c>
    </row>
    <row r="78" spans="2:2" x14ac:dyDescent="0.25">
      <c r="B78" s="151" t="s">
        <v>440</v>
      </c>
    </row>
    <row r="79" spans="2:2" x14ac:dyDescent="0.25">
      <c r="B79" s="153" t="s">
        <v>441</v>
      </c>
    </row>
    <row r="80" spans="2:2" x14ac:dyDescent="0.25">
      <c r="B80" s="151" t="s">
        <v>442</v>
      </c>
    </row>
    <row r="81" spans="2:2" x14ac:dyDescent="0.25">
      <c r="B81" s="154" t="s">
        <v>443</v>
      </c>
    </row>
    <row r="82" spans="2:2" x14ac:dyDescent="0.25">
      <c r="B82" s="156" t="s">
        <v>444</v>
      </c>
    </row>
    <row r="83" spans="2:2" x14ac:dyDescent="0.25">
      <c r="B83" s="152" t="s">
        <v>445</v>
      </c>
    </row>
    <row r="84" spans="2:2" x14ac:dyDescent="0.25">
      <c r="B84" s="153" t="s">
        <v>372</v>
      </c>
    </row>
    <row r="85" spans="2:2" x14ac:dyDescent="0.25">
      <c r="B85" s="153" t="s">
        <v>446</v>
      </c>
    </row>
    <row r="86" spans="2:2" x14ac:dyDescent="0.25">
      <c r="B86" s="152" t="s">
        <v>412</v>
      </c>
    </row>
    <row r="87" spans="2:2" x14ac:dyDescent="0.25">
      <c r="B87" s="153" t="s">
        <v>447</v>
      </c>
    </row>
    <row r="88" spans="2:2" x14ac:dyDescent="0.25">
      <c r="B88" s="153" t="s">
        <v>448</v>
      </c>
    </row>
    <row r="89" spans="2:2" x14ac:dyDescent="0.25">
      <c r="B89" s="153" t="s">
        <v>449</v>
      </c>
    </row>
    <row r="90" spans="2:2" x14ac:dyDescent="0.25">
      <c r="B90" s="152" t="s">
        <v>450</v>
      </c>
    </row>
    <row r="91" spans="2:2" x14ac:dyDescent="0.25">
      <c r="B91" s="153" t="s">
        <v>451</v>
      </c>
    </row>
    <row r="92" spans="2:2" x14ac:dyDescent="0.25">
      <c r="B92" s="153" t="s">
        <v>452</v>
      </c>
    </row>
    <row r="93" spans="2:2" x14ac:dyDescent="0.25">
      <c r="B93" s="152" t="s">
        <v>374</v>
      </c>
    </row>
    <row r="94" spans="2:2" x14ac:dyDescent="0.25">
      <c r="B94" s="153" t="s">
        <v>375</v>
      </c>
    </row>
    <row r="95" spans="2:2" x14ac:dyDescent="0.25">
      <c r="B95" s="153" t="s">
        <v>453</v>
      </c>
    </row>
    <row r="96" spans="2:2" x14ac:dyDescent="0.25">
      <c r="B96" s="153" t="s">
        <v>454</v>
      </c>
    </row>
    <row r="97" spans="2:2" x14ac:dyDescent="0.25">
      <c r="B97" s="155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2020-06-15T02:54:12Z</cp:lastPrinted>
  <dcterms:created xsi:type="dcterms:W3CDTF">2020-06-04T04:01:12Z</dcterms:created>
  <dcterms:modified xsi:type="dcterms:W3CDTF">2021-08-19T00:57:26Z</dcterms:modified>
</cp:coreProperties>
</file>